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housingdevelopers.sharepoint.com/sites/Server/Shared Documents/Collaborative Housing Initiatives/First Down Nebraska/FirstDownX/Disbursement Forms/"/>
    </mc:Choice>
  </mc:AlternateContent>
  <xr:revisionPtr revIDLastSave="0" documentId="8_{CC08F1BD-2C4D-45C2-B2B4-15D44CDF165B}" xr6:coauthVersionLast="47" xr6:coauthVersionMax="47" xr10:uidLastSave="{00000000-0000-0000-0000-000000000000}"/>
  <bookViews>
    <workbookView xWindow="-110" yWindow="-110" windowWidth="19420" windowHeight="10300" tabRatio="780" firstSheet="2" activeTab="2" xr2:uid="{00000000-000D-0000-FFFF-FFFF00000000}"/>
  </bookViews>
  <sheets>
    <sheet name="Income Limits" sheetId="71" state="hidden" r:id="rId1"/>
    <sheet name="Income Limits Template" sheetId="102" state="hidden" r:id="rId2"/>
    <sheet name="Household_Summary" sheetId="4" r:id="rId3"/>
    <sheet name="Household Member #1-Income" sheetId="52" r:id="rId4"/>
    <sheet name="Household Member #2-Income" sheetId="86" r:id="rId5"/>
    <sheet name="Household Member #3-Income" sheetId="87" r:id="rId6"/>
    <sheet name="Household Member #4-Income" sheetId="88" r:id="rId7"/>
    <sheet name="Household Member #5-Income" sheetId="89" r:id="rId8"/>
    <sheet name="Household Member #6-Income" sheetId="90" r:id="rId9"/>
    <sheet name="Household Member #7-Income" sheetId="91" r:id="rId10"/>
    <sheet name="Household Member #8-Income" sheetId="92" r:id="rId11"/>
    <sheet name="Household Member #9-Income" sheetId="95" r:id="rId12"/>
    <sheet name="Household Member #10-Income" sheetId="96" r:id="rId13"/>
    <sheet name="Household Member #11-Income" sheetId="97" r:id="rId14"/>
    <sheet name="Household Member #12-Income" sheetId="98" r:id="rId15"/>
    <sheet name="Household Member #13-Income" sheetId="99" r:id="rId16"/>
    <sheet name="Household Member #14-Income" sheetId="100" r:id="rId17"/>
    <sheet name="Household Member #15-Income" sheetId="101" r:id="rId18"/>
    <sheet name="download" sheetId="65" state="hidden" r:id="rId19"/>
    <sheet name="Revisions" sheetId="50" state="hidden" r:id="rId20"/>
  </sheets>
  <externalReferences>
    <externalReference r:id="rId21"/>
  </externalReferences>
  <definedNames>
    <definedName name="_xlnm._FilterDatabase" localSheetId="2" hidden="1">Household_Summary!$J$7:$J$434</definedName>
    <definedName name="_xlnm._FilterDatabase" localSheetId="0" hidden="1">'Income Limits'!$A$3:$P$734</definedName>
    <definedName name="Arkansas">'Income Limits'!$A$4:$A$78</definedName>
    <definedName name="Colorado">'Income Limits'!$A$79:$A$142</definedName>
    <definedName name="County">Household_Summary!$C$10</definedName>
    <definedName name="County_State">'Income Limits'!$A$4:$A$734</definedName>
    <definedName name="Daily_Calculation" localSheetId="12">'Household Member #10-Income'!$A$16</definedName>
    <definedName name="Daily_Calculation" localSheetId="13">'Household Member #11-Income'!$A$16</definedName>
    <definedName name="Daily_Calculation" localSheetId="14">'Household Member #12-Income'!$A$16</definedName>
    <definedName name="Daily_Calculation" localSheetId="15">'Household Member #13-Income'!$A$16</definedName>
    <definedName name="Daily_Calculation" localSheetId="16">'Household Member #14-Income'!$A$16</definedName>
    <definedName name="Daily_Calculation" localSheetId="17">'Household Member #15-Income'!$A$16</definedName>
    <definedName name="Daily_Calculation" localSheetId="4">'Household Member #2-Income'!$A$16</definedName>
    <definedName name="Daily_Calculation" localSheetId="5">'Household Member #3-Income'!$A$16</definedName>
    <definedName name="Daily_Calculation" localSheetId="6">'Household Member #4-Income'!$A$16</definedName>
    <definedName name="Daily_Calculation" localSheetId="7">'Household Member #5-Income'!$A$16</definedName>
    <definedName name="Daily_Calculation" localSheetId="8">'Household Member #6-Income'!$A$16</definedName>
    <definedName name="Daily_Calculation" localSheetId="9">'Household Member #7-Income'!$A$16</definedName>
    <definedName name="Daily_Calculation" localSheetId="10">'Household Member #8-Income'!$A$16</definedName>
    <definedName name="Daily_Calculation" localSheetId="11">'Household Member #9-Income'!$A$16</definedName>
    <definedName name="Daily_Calculation">'Household Member #1-Income'!$A$16</definedName>
    <definedName name="Daily_Calculation2" localSheetId="12">'Household Member #10-Income'!$A$34</definedName>
    <definedName name="Daily_Calculation2" localSheetId="13">'Household Member #11-Income'!$A$34</definedName>
    <definedName name="Daily_Calculation2" localSheetId="14">'Household Member #12-Income'!$A$34</definedName>
    <definedName name="Daily_Calculation2" localSheetId="15">'Household Member #13-Income'!$A$34</definedName>
    <definedName name="Daily_Calculation2" localSheetId="16">'Household Member #14-Income'!$A$34</definedName>
    <definedName name="Daily_Calculation2" localSheetId="17">'Household Member #15-Income'!$A$34</definedName>
    <definedName name="Daily_Calculation2" localSheetId="4">'Household Member #2-Income'!$A$34</definedName>
    <definedName name="Daily_Calculation2" localSheetId="5">'Household Member #3-Income'!$A$34</definedName>
    <definedName name="Daily_Calculation2" localSheetId="6">'Household Member #4-Income'!$A$34</definedName>
    <definedName name="Daily_Calculation2" localSheetId="7">'Household Member #5-Income'!$A$34</definedName>
    <definedName name="Daily_Calculation2" localSheetId="8">'Household Member #6-Income'!$A$34</definedName>
    <definedName name="Daily_Calculation2" localSheetId="9">'Household Member #7-Income'!$A$34</definedName>
    <definedName name="Daily_Calculation2" localSheetId="10">'Household Member #8-Income'!$A$34</definedName>
    <definedName name="Daily_Calculation2" localSheetId="11">'Household Member #9-Income'!$A$34</definedName>
    <definedName name="Daily_Calculation2">'Household Member #1-Income'!$A$34</definedName>
    <definedName name="End_2020_2_Limits">Household_Summary!#REF!</definedName>
    <definedName name="HH1_Other_Income" localSheetId="12">'Household Member #10-Income'!$B$110</definedName>
    <definedName name="HH1_Other_Income" localSheetId="13">'Household Member #11-Income'!$B$110</definedName>
    <definedName name="HH1_Other_Income" localSheetId="14">'Household Member #12-Income'!$B$110</definedName>
    <definedName name="HH1_Other_Income" localSheetId="15">'Household Member #13-Income'!$B$110</definedName>
    <definedName name="HH1_Other_Income" localSheetId="16">'Household Member #14-Income'!$B$110</definedName>
    <definedName name="HH1_Other_Income" localSheetId="17">'Household Member #15-Income'!$B$110</definedName>
    <definedName name="HH1_Other_Income" localSheetId="4">'Household Member #2-Income'!$B$110</definedName>
    <definedName name="HH1_Other_Income" localSheetId="5">'Household Member #3-Income'!$B$110</definedName>
    <definedName name="HH1_Other_Income" localSheetId="6">'Household Member #4-Income'!$B$110</definedName>
    <definedName name="HH1_Other_Income" localSheetId="7">'Household Member #5-Income'!$B$110</definedName>
    <definedName name="HH1_Other_Income" localSheetId="8">'Household Member #6-Income'!$B$110</definedName>
    <definedName name="HH1_Other_Income" localSheetId="9">'Household Member #7-Income'!$B$110</definedName>
    <definedName name="HH1_Other_Income" localSheetId="10">'Household Member #8-Income'!$B$110</definedName>
    <definedName name="HH1_Other_Income" localSheetId="11">'Household Member #9-Income'!$B$110</definedName>
    <definedName name="HH1_Other_Income">'Household Member #1-Income'!$B$110</definedName>
    <definedName name="HH1_Self_Employment" localSheetId="12">'Household Member #10-Income'!$E$58</definedName>
    <definedName name="HH1_Self_Employment" localSheetId="13">'Household Member #11-Income'!$E$58</definedName>
    <definedName name="HH1_Self_Employment" localSheetId="14">'Household Member #12-Income'!$E$58</definedName>
    <definedName name="HH1_Self_Employment" localSheetId="15">'Household Member #13-Income'!$E$58</definedName>
    <definedName name="HH1_Self_Employment" localSheetId="16">'Household Member #14-Income'!$E$58</definedName>
    <definedName name="HH1_Self_Employment" localSheetId="17">'Household Member #15-Income'!$E$58</definedName>
    <definedName name="HH1_Self_Employment" localSheetId="4">'Household Member #2-Income'!$E$58</definedName>
    <definedName name="HH1_Self_Employment" localSheetId="5">'Household Member #3-Income'!$E$58</definedName>
    <definedName name="HH1_Self_Employment" localSheetId="6">'Household Member #4-Income'!$E$58</definedName>
    <definedName name="HH1_Self_Employment" localSheetId="7">'Household Member #5-Income'!$E$58</definedName>
    <definedName name="HH1_Self_Employment" localSheetId="8">'Household Member #6-Income'!$E$58</definedName>
    <definedName name="HH1_Self_Employment" localSheetId="9">'Household Member #7-Income'!$E$58</definedName>
    <definedName name="HH1_Self_Employment" localSheetId="10">'Household Member #8-Income'!$E$58</definedName>
    <definedName name="HH1_Self_Employment" localSheetId="11">'Household Member #9-Income'!$E$58</definedName>
    <definedName name="HH1_Self_Employment">'Household Member #1-Income'!$E$58</definedName>
    <definedName name="HH1_Wages_Salary" localSheetId="12">'Household Member #10-Income'!$E$43</definedName>
    <definedName name="HH1_Wages_Salary" localSheetId="13">'Household Member #11-Income'!$E$43</definedName>
    <definedName name="HH1_Wages_Salary" localSheetId="14">'Household Member #12-Income'!$E$43</definedName>
    <definedName name="HH1_Wages_Salary" localSheetId="15">'Household Member #13-Income'!$E$43</definedName>
    <definedName name="HH1_Wages_Salary" localSheetId="16">'Household Member #14-Income'!$E$43</definedName>
    <definedName name="HH1_Wages_Salary" localSheetId="17">'Household Member #15-Income'!$E$43</definedName>
    <definedName name="HH1_Wages_Salary" localSheetId="4">'Household Member #2-Income'!$E$43</definedName>
    <definedName name="HH1_Wages_Salary" localSheetId="5">'Household Member #3-Income'!$E$43</definedName>
    <definedName name="HH1_Wages_Salary" localSheetId="6">'Household Member #4-Income'!$E$43</definedName>
    <definedName name="HH1_Wages_Salary" localSheetId="7">'Household Member #5-Income'!$E$43</definedName>
    <definedName name="HH1_Wages_Salary" localSheetId="8">'Household Member #6-Income'!$E$43</definedName>
    <definedName name="HH1_Wages_Salary" localSheetId="9">'Household Member #7-Income'!$E$43</definedName>
    <definedName name="HH1_Wages_Salary" localSheetId="10">'Household Member #8-Income'!$E$43</definedName>
    <definedName name="HH1_Wages_Salary" localSheetId="11">'Household Member #9-Income'!$E$43</definedName>
    <definedName name="HH1_Wages_Salary">'Household Member #1-Income'!$E$43</definedName>
    <definedName name="HH10_Other_Income" localSheetId="13">'Household Member #11-Income'!$B$110</definedName>
    <definedName name="HH10_Other_Income" localSheetId="14">'Household Member #12-Income'!$B$110</definedName>
    <definedName name="HH10_Other_Income" localSheetId="15">'Household Member #13-Income'!$B$110</definedName>
    <definedName name="HH10_Other_Income" localSheetId="16">'Household Member #14-Income'!$B$110</definedName>
    <definedName name="HH10_Other_Income" localSheetId="17">'Household Member #15-Income'!$B$110</definedName>
    <definedName name="HH10_Other_Income">'Household Member #10-Income'!$B$110</definedName>
    <definedName name="HH10_Self_Employment" localSheetId="13">'Household Member #11-Income'!$E$58</definedName>
    <definedName name="HH10_Self_Employment" localSheetId="14">'Household Member #12-Income'!$E$58</definedName>
    <definedName name="HH10_Self_Employment" localSheetId="15">'Household Member #13-Income'!$E$58</definedName>
    <definedName name="HH10_Self_Employment" localSheetId="16">'Household Member #14-Income'!$E$58</definedName>
    <definedName name="HH10_Self_Employment" localSheetId="17">'Household Member #15-Income'!$E$58</definedName>
    <definedName name="HH10_Self_Employment">'Household Member #10-Income'!$E$58</definedName>
    <definedName name="HH10_Wages_Salary" localSheetId="13">'Household Member #11-Income'!$E$43</definedName>
    <definedName name="HH10_Wages_Salary" localSheetId="14">'Household Member #12-Income'!$E$43</definedName>
    <definedName name="HH10_Wages_Salary" localSheetId="15">'Household Member #13-Income'!$E$43</definedName>
    <definedName name="HH10_Wages_Salary" localSheetId="16">'Household Member #14-Income'!$E$43</definedName>
    <definedName name="HH10_Wages_Salary" localSheetId="17">'Household Member #15-Income'!$E$43</definedName>
    <definedName name="HH10_Wages_Salary">'Household Member #10-Income'!$E$43</definedName>
    <definedName name="HH11_Other_Income" localSheetId="14">'Household Member #12-Income'!$B$110</definedName>
    <definedName name="HH11_Other_Income" localSheetId="15">'Household Member #13-Income'!$B$110</definedName>
    <definedName name="HH11_Other_Income" localSheetId="16">'Household Member #14-Income'!$B$110</definedName>
    <definedName name="HH11_Other_Income" localSheetId="17">'Household Member #15-Income'!$B$110</definedName>
    <definedName name="HH11_Other_Income">'Household Member #11-Income'!$B$110</definedName>
    <definedName name="HH11_Self_Employment" localSheetId="14">'Household Member #12-Income'!$E$58</definedName>
    <definedName name="HH11_Self_Employment" localSheetId="15">'Household Member #13-Income'!$E$58</definedName>
    <definedName name="HH11_Self_Employment" localSheetId="16">'Household Member #14-Income'!$E$58</definedName>
    <definedName name="HH11_Self_Employment" localSheetId="17">'Household Member #15-Income'!$E$58</definedName>
    <definedName name="HH11_Self_Employment">'Household Member #11-Income'!$E$58</definedName>
    <definedName name="HH11_Wages_Salary" localSheetId="14">'Household Member #12-Income'!$E$43</definedName>
    <definedName name="HH11_Wages_Salary" localSheetId="15">'Household Member #13-Income'!$E$43</definedName>
    <definedName name="HH11_Wages_Salary" localSheetId="16">'Household Member #14-Income'!$E$43</definedName>
    <definedName name="HH11_Wages_Salary" localSheetId="17">'Household Member #15-Income'!$E$43</definedName>
    <definedName name="HH11_Wages_Salary">'Household Member #11-Income'!$E$43</definedName>
    <definedName name="HH12_Other_Income" localSheetId="15">'Household Member #13-Income'!$B$110</definedName>
    <definedName name="HH12_Other_Income" localSheetId="16">'Household Member #14-Income'!$B$110</definedName>
    <definedName name="HH12_Other_Income" localSheetId="17">'Household Member #15-Income'!$B$110</definedName>
    <definedName name="HH12_Other_Income">'Household Member #12-Income'!$B$110</definedName>
    <definedName name="HH12_Self_Employment" localSheetId="15">'Household Member #13-Income'!$E$58</definedName>
    <definedName name="HH12_Self_Employment" localSheetId="16">'Household Member #14-Income'!$E$58</definedName>
    <definedName name="HH12_Self_Employment" localSheetId="17">'Household Member #15-Income'!$E$58</definedName>
    <definedName name="HH12_Self_Employment">'Household Member #12-Income'!$E$58</definedName>
    <definedName name="HH12_Wages_Salary" localSheetId="15">'Household Member #13-Income'!$E$43</definedName>
    <definedName name="HH12_Wages_Salary" localSheetId="16">'Household Member #14-Income'!$E$43</definedName>
    <definedName name="HH12_Wages_Salary" localSheetId="17">'Household Member #15-Income'!$E$43</definedName>
    <definedName name="HH12_Wages_Salary">'Household Member #12-Income'!$E$43</definedName>
    <definedName name="HH13_Other_Income" localSheetId="16">'Household Member #14-Income'!$B$110</definedName>
    <definedName name="HH13_Other_Income" localSheetId="17">'Household Member #15-Income'!$B$110</definedName>
    <definedName name="HH13_Other_Income">'Household Member #13-Income'!$B$110</definedName>
    <definedName name="HH13_Self_Employment" localSheetId="16">'Household Member #14-Income'!$E$58</definedName>
    <definedName name="HH13_Self_Employment" localSheetId="17">'Household Member #15-Income'!$E$58</definedName>
    <definedName name="HH13_Self_Employment">'Household Member #13-Income'!$E$58</definedName>
    <definedName name="HH13_Wages_Salary" localSheetId="16">'Household Member #14-Income'!$E$43</definedName>
    <definedName name="HH13_Wages_Salary" localSheetId="17">'Household Member #15-Income'!$E$43</definedName>
    <definedName name="HH13_Wages_Salary">'Household Member #13-Income'!$E$43</definedName>
    <definedName name="HH14_Other_Income" localSheetId="17">'Household Member #15-Income'!$B$110</definedName>
    <definedName name="HH14_Other_Income">'Household Member #14-Income'!$B$110</definedName>
    <definedName name="HH14_Self_Employment" localSheetId="17">'Household Member #15-Income'!$E$58</definedName>
    <definedName name="HH14_Self_Employment">'Household Member #14-Income'!$E$58</definedName>
    <definedName name="HH14_Wages_Salary" localSheetId="17">'Household Member #15-Income'!$E$43</definedName>
    <definedName name="HH14_Wages_Salary">'Household Member #14-Income'!$E$43</definedName>
    <definedName name="HH15_Other_Income">'Household Member #15-Income'!$B$110</definedName>
    <definedName name="HH15_Self_Employment">'Household Member #15-Income'!$E$58</definedName>
    <definedName name="HH15_Wages_Salary">'Household Member #15-Income'!$E$43</definedName>
    <definedName name="HH2_Other_Income" localSheetId="12">'Household Member #10-Income'!$B$110</definedName>
    <definedName name="HH2_Other_Income" localSheetId="13">'Household Member #11-Income'!$B$110</definedName>
    <definedName name="HH2_Other_Income" localSheetId="14">'Household Member #12-Income'!$B$110</definedName>
    <definedName name="HH2_Other_Income" localSheetId="15">'Household Member #13-Income'!$B$110</definedName>
    <definedName name="HH2_Other_Income" localSheetId="16">'Household Member #14-Income'!$B$110</definedName>
    <definedName name="HH2_Other_Income" localSheetId="17">'Household Member #15-Income'!$B$110</definedName>
    <definedName name="HH2_Other_Income" localSheetId="5">'Household Member #3-Income'!$B$110</definedName>
    <definedName name="HH2_Other_Income" localSheetId="6">'Household Member #4-Income'!$B$110</definedName>
    <definedName name="HH2_Other_Income" localSheetId="7">'Household Member #5-Income'!$B$110</definedName>
    <definedName name="HH2_Other_Income" localSheetId="8">'Household Member #6-Income'!$B$110</definedName>
    <definedName name="HH2_Other_Income" localSheetId="9">'Household Member #7-Income'!$B$110</definedName>
    <definedName name="HH2_Other_Income" localSheetId="10">'Household Member #8-Income'!$B$110</definedName>
    <definedName name="HH2_Other_Income" localSheetId="11">'Household Member #9-Income'!$B$110</definedName>
    <definedName name="HH2_Other_Income">'Household Member #2-Income'!$B$110</definedName>
    <definedName name="HH2_Self_Employment" localSheetId="12">'Household Member #10-Income'!$E$58</definedName>
    <definedName name="HH2_Self_Employment" localSheetId="13">'Household Member #11-Income'!$E$58</definedName>
    <definedName name="HH2_Self_Employment" localSheetId="14">'Household Member #12-Income'!$E$58</definedName>
    <definedName name="HH2_Self_Employment" localSheetId="15">'Household Member #13-Income'!$E$58</definedName>
    <definedName name="HH2_Self_Employment" localSheetId="16">'Household Member #14-Income'!$E$58</definedName>
    <definedName name="HH2_Self_Employment" localSheetId="17">'Household Member #15-Income'!$E$58</definedName>
    <definedName name="HH2_Self_Employment" localSheetId="5">'Household Member #3-Income'!$E$58</definedName>
    <definedName name="HH2_Self_Employment" localSheetId="6">'Household Member #4-Income'!$E$58</definedName>
    <definedName name="HH2_Self_Employment" localSheetId="7">'Household Member #5-Income'!$E$58</definedName>
    <definedName name="HH2_Self_Employment" localSheetId="8">'Household Member #6-Income'!$E$58</definedName>
    <definedName name="HH2_Self_Employment" localSheetId="9">'Household Member #7-Income'!$E$58</definedName>
    <definedName name="HH2_Self_Employment" localSheetId="10">'Household Member #8-Income'!$E$58</definedName>
    <definedName name="HH2_Self_Employment" localSheetId="11">'Household Member #9-Income'!$E$58</definedName>
    <definedName name="HH2_Self_Employment">'Household Member #2-Income'!$E$58</definedName>
    <definedName name="HH2_Wages_Salary" localSheetId="12">'Household Member #10-Income'!$E$43</definedName>
    <definedName name="HH2_Wages_Salary" localSheetId="13">'Household Member #11-Income'!$E$43</definedName>
    <definedName name="HH2_Wages_Salary" localSheetId="14">'Household Member #12-Income'!$E$43</definedName>
    <definedName name="HH2_Wages_Salary" localSheetId="15">'Household Member #13-Income'!$E$43</definedName>
    <definedName name="HH2_Wages_Salary" localSheetId="16">'Household Member #14-Income'!$E$43</definedName>
    <definedName name="HH2_Wages_Salary" localSheetId="17">'Household Member #15-Income'!$E$43</definedName>
    <definedName name="HH2_Wages_Salary" localSheetId="5">'Household Member #3-Income'!$E$43</definedName>
    <definedName name="HH2_Wages_Salary" localSheetId="6">'Household Member #4-Income'!$E$43</definedName>
    <definedName name="HH2_Wages_Salary" localSheetId="7">'Household Member #5-Income'!$E$43</definedName>
    <definedName name="HH2_Wages_Salary" localSheetId="8">'Household Member #6-Income'!$E$43</definedName>
    <definedName name="HH2_Wages_Salary" localSheetId="9">'Household Member #7-Income'!$E$43</definedName>
    <definedName name="HH2_Wages_Salary" localSheetId="10">'Household Member #8-Income'!$E$43</definedName>
    <definedName name="HH2_Wages_Salary" localSheetId="11">'Household Member #9-Income'!$E$43</definedName>
    <definedName name="HH2_Wages_Salary">'Household Member #2-Income'!$E$43</definedName>
    <definedName name="HH3_Other_Income" localSheetId="12">'Household Member #10-Income'!$B$110</definedName>
    <definedName name="HH3_Other_Income" localSheetId="13">'Household Member #11-Income'!$B$110</definedName>
    <definedName name="HH3_Other_Income" localSheetId="14">'Household Member #12-Income'!$B$110</definedName>
    <definedName name="HH3_Other_Income" localSheetId="15">'Household Member #13-Income'!$B$110</definedName>
    <definedName name="HH3_Other_Income" localSheetId="16">'Household Member #14-Income'!$B$110</definedName>
    <definedName name="HH3_Other_Income" localSheetId="17">'Household Member #15-Income'!$B$110</definedName>
    <definedName name="HH3_Other_Income" localSheetId="6">'Household Member #4-Income'!$B$110</definedName>
    <definedName name="HH3_Other_Income" localSheetId="7">'Household Member #5-Income'!$B$110</definedName>
    <definedName name="HH3_Other_Income" localSheetId="8">'Household Member #6-Income'!$B$110</definedName>
    <definedName name="HH3_Other_Income" localSheetId="9">'Household Member #7-Income'!$B$110</definedName>
    <definedName name="HH3_Other_Income" localSheetId="10">'Household Member #8-Income'!$B$110</definedName>
    <definedName name="HH3_Other_Income" localSheetId="11">'Household Member #9-Income'!$B$110</definedName>
    <definedName name="HH3_Other_Income">'Household Member #3-Income'!$B$110</definedName>
    <definedName name="HH3_Self_Employment" localSheetId="12">'Household Member #10-Income'!$E$58</definedName>
    <definedName name="HH3_Self_Employment" localSheetId="13">'Household Member #11-Income'!$E$58</definedName>
    <definedName name="HH3_Self_Employment" localSheetId="14">'Household Member #12-Income'!$E$58</definedName>
    <definedName name="HH3_Self_Employment" localSheetId="15">'Household Member #13-Income'!$E$58</definedName>
    <definedName name="HH3_Self_Employment" localSheetId="16">'Household Member #14-Income'!$E$58</definedName>
    <definedName name="HH3_Self_Employment" localSheetId="17">'Household Member #15-Income'!$E$58</definedName>
    <definedName name="HH3_Self_Employment" localSheetId="6">'Household Member #4-Income'!$E$58</definedName>
    <definedName name="HH3_Self_Employment" localSheetId="7">'Household Member #5-Income'!$E$58</definedName>
    <definedName name="HH3_Self_Employment" localSheetId="8">'Household Member #6-Income'!$E$58</definedName>
    <definedName name="HH3_Self_Employment" localSheetId="9">'Household Member #7-Income'!$E$58</definedName>
    <definedName name="HH3_Self_Employment" localSheetId="10">'Household Member #8-Income'!$E$58</definedName>
    <definedName name="HH3_Self_Employment" localSheetId="11">'Household Member #9-Income'!$E$58</definedName>
    <definedName name="HH3_Self_Employment">'Household Member #3-Income'!$E$58</definedName>
    <definedName name="HH3_Wages_Salary" localSheetId="12">'Household Member #10-Income'!$E$43</definedName>
    <definedName name="HH3_Wages_Salary" localSheetId="13">'Household Member #11-Income'!$E$43</definedName>
    <definedName name="HH3_Wages_Salary" localSheetId="14">'Household Member #12-Income'!$E$43</definedName>
    <definedName name="HH3_Wages_Salary" localSheetId="15">'Household Member #13-Income'!$E$43</definedName>
    <definedName name="HH3_Wages_Salary" localSheetId="16">'Household Member #14-Income'!$E$43</definedName>
    <definedName name="HH3_Wages_Salary" localSheetId="17">'Household Member #15-Income'!$E$43</definedName>
    <definedName name="HH3_Wages_Salary" localSheetId="6">'Household Member #4-Income'!$E$43</definedName>
    <definedName name="HH3_Wages_Salary" localSheetId="7">'Household Member #5-Income'!$E$43</definedName>
    <definedName name="HH3_Wages_Salary" localSheetId="8">'Household Member #6-Income'!$E$43</definedName>
    <definedName name="HH3_Wages_Salary" localSheetId="9">'Household Member #7-Income'!$E$43</definedName>
    <definedName name="HH3_Wages_Salary" localSheetId="10">'Household Member #8-Income'!$E$43</definedName>
    <definedName name="HH3_Wages_Salary" localSheetId="11">'Household Member #9-Income'!$E$43</definedName>
    <definedName name="HH3_Wages_Salary">'Household Member #3-Income'!$E$43</definedName>
    <definedName name="HH4_Other_Income" localSheetId="12">'Household Member #10-Income'!$B$110</definedName>
    <definedName name="HH4_Other_Income" localSheetId="13">'Household Member #11-Income'!$B$110</definedName>
    <definedName name="HH4_Other_Income" localSheetId="14">'Household Member #12-Income'!$B$110</definedName>
    <definedName name="HH4_Other_Income" localSheetId="15">'Household Member #13-Income'!$B$110</definedName>
    <definedName name="HH4_Other_Income" localSheetId="16">'Household Member #14-Income'!$B$110</definedName>
    <definedName name="HH4_Other_Income" localSheetId="17">'Household Member #15-Income'!$B$110</definedName>
    <definedName name="HH4_Other_Income" localSheetId="7">'Household Member #5-Income'!$B$110</definedName>
    <definedName name="HH4_Other_Income" localSheetId="8">'Household Member #6-Income'!$B$110</definedName>
    <definedName name="HH4_Other_Income" localSheetId="9">'Household Member #7-Income'!$B$110</definedName>
    <definedName name="HH4_Other_Income" localSheetId="10">'Household Member #8-Income'!$B$110</definedName>
    <definedName name="HH4_Other_Income" localSheetId="11">'Household Member #9-Income'!$B$110</definedName>
    <definedName name="HH4_Other_Income">'Household Member #4-Income'!$B$110</definedName>
    <definedName name="HH4_Self_Employment" localSheetId="12">'Household Member #10-Income'!$E$58</definedName>
    <definedName name="HH4_Self_Employment" localSheetId="13">'Household Member #11-Income'!$E$58</definedName>
    <definedName name="HH4_Self_Employment" localSheetId="14">'Household Member #12-Income'!$E$58</definedName>
    <definedName name="HH4_Self_Employment" localSheetId="15">'Household Member #13-Income'!$E$58</definedName>
    <definedName name="HH4_Self_Employment" localSheetId="16">'Household Member #14-Income'!$E$58</definedName>
    <definedName name="HH4_Self_Employment" localSheetId="17">'Household Member #15-Income'!$E$58</definedName>
    <definedName name="HH4_Self_Employment" localSheetId="7">'Household Member #5-Income'!$E$58</definedName>
    <definedName name="HH4_Self_Employment" localSheetId="8">'Household Member #6-Income'!$E$58</definedName>
    <definedName name="HH4_Self_Employment" localSheetId="9">'Household Member #7-Income'!$E$58</definedName>
    <definedName name="HH4_Self_Employment" localSheetId="10">'Household Member #8-Income'!$E$58</definedName>
    <definedName name="HH4_Self_Employment" localSheetId="11">'Household Member #9-Income'!$E$58</definedName>
    <definedName name="HH4_Self_Employment">'Household Member #4-Income'!$E$58</definedName>
    <definedName name="HH4_Wages_Salary" localSheetId="12">'Household Member #10-Income'!$E$43</definedName>
    <definedName name="HH4_Wages_Salary" localSheetId="13">'Household Member #11-Income'!$E$43</definedName>
    <definedName name="HH4_Wages_Salary" localSheetId="14">'Household Member #12-Income'!$E$43</definedName>
    <definedName name="HH4_Wages_Salary" localSheetId="15">'Household Member #13-Income'!$E$43</definedName>
    <definedName name="HH4_Wages_Salary" localSheetId="16">'Household Member #14-Income'!$E$43</definedName>
    <definedName name="HH4_Wages_Salary" localSheetId="17">'Household Member #15-Income'!$E$43</definedName>
    <definedName name="HH4_Wages_Salary" localSheetId="7">'Household Member #5-Income'!$E$43</definedName>
    <definedName name="HH4_Wages_Salary" localSheetId="8">'Household Member #6-Income'!$E$43</definedName>
    <definedName name="HH4_Wages_Salary" localSheetId="9">'Household Member #7-Income'!$E$43</definedName>
    <definedName name="HH4_Wages_Salary" localSheetId="10">'Household Member #8-Income'!$E$43</definedName>
    <definedName name="HH4_Wages_Salary" localSheetId="11">'Household Member #9-Income'!$E$43</definedName>
    <definedName name="HH4_Wages_Salary">'Household Member #4-Income'!$E$43</definedName>
    <definedName name="HH5_Other_Income" localSheetId="12">'Household Member #10-Income'!$B$110</definedName>
    <definedName name="HH5_Other_Income" localSheetId="13">'Household Member #11-Income'!$B$110</definedName>
    <definedName name="HH5_Other_Income" localSheetId="14">'Household Member #12-Income'!$B$110</definedName>
    <definedName name="HH5_Other_Income" localSheetId="15">'Household Member #13-Income'!$B$110</definedName>
    <definedName name="HH5_Other_Income" localSheetId="16">'Household Member #14-Income'!$B$110</definedName>
    <definedName name="HH5_Other_Income" localSheetId="17">'Household Member #15-Income'!$B$110</definedName>
    <definedName name="HH5_Other_Income" localSheetId="8">'Household Member #6-Income'!$B$110</definedName>
    <definedName name="HH5_Other_Income" localSheetId="9">'Household Member #7-Income'!$B$110</definedName>
    <definedName name="HH5_Other_Income" localSheetId="10">'Household Member #8-Income'!$B$110</definedName>
    <definedName name="HH5_Other_Income" localSheetId="11">'Household Member #9-Income'!$B$110</definedName>
    <definedName name="HH5_Other_Income">'Household Member #5-Income'!$B$110</definedName>
    <definedName name="HH5_Self_Employment" localSheetId="12">'Household Member #10-Income'!$E$58</definedName>
    <definedName name="HH5_Self_Employment" localSheetId="13">'Household Member #11-Income'!$E$58</definedName>
    <definedName name="HH5_Self_Employment" localSheetId="14">'Household Member #12-Income'!$E$58</definedName>
    <definedName name="HH5_Self_Employment" localSheetId="15">'Household Member #13-Income'!$E$58</definedName>
    <definedName name="HH5_Self_Employment" localSheetId="16">'Household Member #14-Income'!$E$58</definedName>
    <definedName name="HH5_Self_Employment" localSheetId="17">'Household Member #15-Income'!$E$58</definedName>
    <definedName name="HH5_Self_Employment" localSheetId="8">'Household Member #6-Income'!$E$58</definedName>
    <definedName name="HH5_Self_Employment" localSheetId="9">'Household Member #7-Income'!$E$58</definedName>
    <definedName name="HH5_Self_Employment" localSheetId="10">'Household Member #8-Income'!$E$58</definedName>
    <definedName name="HH5_Self_Employment" localSheetId="11">'Household Member #9-Income'!$E$58</definedName>
    <definedName name="HH5_Self_Employment">'Household Member #5-Income'!$E$58</definedName>
    <definedName name="HH5_Wages_Salary" localSheetId="12">'Household Member #10-Income'!$E$43</definedName>
    <definedName name="HH5_Wages_Salary" localSheetId="13">'Household Member #11-Income'!$E$43</definedName>
    <definedName name="HH5_Wages_Salary" localSheetId="14">'Household Member #12-Income'!$E$43</definedName>
    <definedName name="HH5_Wages_Salary" localSheetId="15">'Household Member #13-Income'!$E$43</definedName>
    <definedName name="HH5_Wages_Salary" localSheetId="16">'Household Member #14-Income'!$E$43</definedName>
    <definedName name="HH5_Wages_Salary" localSheetId="17">'Household Member #15-Income'!$E$43</definedName>
    <definedName name="HH5_Wages_Salary" localSheetId="8">'Household Member #6-Income'!$E$43</definedName>
    <definedName name="HH5_Wages_Salary" localSheetId="9">'Household Member #7-Income'!$E$43</definedName>
    <definedName name="HH5_Wages_Salary" localSheetId="10">'Household Member #8-Income'!$E$43</definedName>
    <definedName name="HH5_Wages_Salary" localSheetId="11">'Household Member #9-Income'!$E$43</definedName>
    <definedName name="HH5_Wages_Salary">'Household Member #5-Income'!$E$43</definedName>
    <definedName name="HH6_Other_Income" localSheetId="12">'Household Member #10-Income'!$B$110</definedName>
    <definedName name="HH6_Other_Income" localSheetId="13">'Household Member #11-Income'!$B$110</definedName>
    <definedName name="HH6_Other_Income" localSheetId="14">'Household Member #12-Income'!$B$110</definedName>
    <definedName name="HH6_Other_Income" localSheetId="15">'Household Member #13-Income'!$B$110</definedName>
    <definedName name="HH6_Other_Income" localSheetId="16">'Household Member #14-Income'!$B$110</definedName>
    <definedName name="HH6_Other_Income" localSheetId="17">'Household Member #15-Income'!$B$110</definedName>
    <definedName name="HH6_Other_Income" localSheetId="9">'Household Member #7-Income'!$B$110</definedName>
    <definedName name="HH6_Other_Income" localSheetId="10">'Household Member #8-Income'!$B$110</definedName>
    <definedName name="HH6_Other_Income" localSheetId="11">'Household Member #9-Income'!$B$110</definedName>
    <definedName name="HH6_Other_Income">'Household Member #6-Income'!$B$110</definedName>
    <definedName name="HH6_Self_Employment" localSheetId="12">'Household Member #10-Income'!$E$58</definedName>
    <definedName name="HH6_Self_Employment" localSheetId="13">'Household Member #11-Income'!$E$58</definedName>
    <definedName name="HH6_Self_Employment" localSheetId="14">'Household Member #12-Income'!$E$58</definedName>
    <definedName name="HH6_Self_Employment" localSheetId="15">'Household Member #13-Income'!$E$58</definedName>
    <definedName name="HH6_Self_Employment" localSheetId="16">'Household Member #14-Income'!$E$58</definedName>
    <definedName name="HH6_Self_Employment" localSheetId="17">'Household Member #15-Income'!$E$58</definedName>
    <definedName name="HH6_Self_Employment" localSheetId="9">'Household Member #7-Income'!$E$58</definedName>
    <definedName name="HH6_Self_Employment" localSheetId="10">'Household Member #8-Income'!$E$58</definedName>
    <definedName name="HH6_Self_Employment" localSheetId="11">'Household Member #9-Income'!$E$58</definedName>
    <definedName name="HH6_Self_Employment">'Household Member #6-Income'!$E$58</definedName>
    <definedName name="HH6_Wages_Salary" localSheetId="12">'Household Member #10-Income'!$E$43</definedName>
    <definedName name="HH6_Wages_Salary" localSheetId="13">'Household Member #11-Income'!$E$43</definedName>
    <definedName name="HH6_Wages_Salary" localSheetId="14">'Household Member #12-Income'!$E$43</definedName>
    <definedName name="HH6_Wages_Salary" localSheetId="15">'Household Member #13-Income'!$E$43</definedName>
    <definedName name="HH6_Wages_Salary" localSheetId="16">'Household Member #14-Income'!$E$43</definedName>
    <definedName name="HH6_Wages_Salary" localSheetId="17">'Household Member #15-Income'!$E$43</definedName>
    <definedName name="HH6_Wages_Salary" localSheetId="9">'Household Member #7-Income'!$E$43</definedName>
    <definedName name="HH6_Wages_Salary" localSheetId="10">'Household Member #8-Income'!$E$43</definedName>
    <definedName name="HH6_Wages_Salary" localSheetId="11">'Household Member #9-Income'!$E$43</definedName>
    <definedName name="HH6_Wages_Salary">'Household Member #6-Income'!$E$43</definedName>
    <definedName name="HH7_Other_Income" localSheetId="12">'Household Member #10-Income'!$B$110</definedName>
    <definedName name="HH7_Other_Income" localSheetId="13">'Household Member #11-Income'!$B$110</definedName>
    <definedName name="HH7_Other_Income" localSheetId="14">'Household Member #12-Income'!$B$110</definedName>
    <definedName name="HH7_Other_Income" localSheetId="15">'Household Member #13-Income'!$B$110</definedName>
    <definedName name="HH7_Other_Income" localSheetId="16">'Household Member #14-Income'!$B$110</definedName>
    <definedName name="HH7_Other_Income" localSheetId="17">'Household Member #15-Income'!$B$110</definedName>
    <definedName name="HH7_Other_Income" localSheetId="10">'Household Member #8-Income'!$B$110</definedName>
    <definedName name="HH7_Other_Income" localSheetId="11">'Household Member #9-Income'!$B$110</definedName>
    <definedName name="HH7_Other_Income">'Household Member #7-Income'!$B$110</definedName>
    <definedName name="HH7_Self_Employment" localSheetId="12">'Household Member #10-Income'!$E$58</definedName>
    <definedName name="HH7_Self_Employment" localSheetId="13">'Household Member #11-Income'!$E$58</definedName>
    <definedName name="HH7_Self_Employment" localSheetId="14">'Household Member #12-Income'!$E$58</definedName>
    <definedName name="HH7_Self_Employment" localSheetId="15">'Household Member #13-Income'!$E$58</definedName>
    <definedName name="HH7_Self_Employment" localSheetId="16">'Household Member #14-Income'!$E$58</definedName>
    <definedName name="HH7_Self_Employment" localSheetId="17">'Household Member #15-Income'!$E$58</definedName>
    <definedName name="HH7_Self_Employment" localSheetId="10">'Household Member #8-Income'!$E$58</definedName>
    <definedName name="HH7_Self_Employment" localSheetId="11">'Household Member #9-Income'!$E$58</definedName>
    <definedName name="HH7_Self_Employment">'Household Member #7-Income'!$E$58</definedName>
    <definedName name="HH7_Wages_Salary" localSheetId="12">'Household Member #10-Income'!$E$43</definedName>
    <definedName name="HH7_Wages_Salary" localSheetId="13">'Household Member #11-Income'!$E$43</definedName>
    <definedName name="HH7_Wages_Salary" localSheetId="14">'Household Member #12-Income'!$E$43</definedName>
    <definedName name="HH7_Wages_Salary" localSheetId="15">'Household Member #13-Income'!$E$43</definedName>
    <definedName name="HH7_Wages_Salary" localSheetId="16">'Household Member #14-Income'!$E$43</definedName>
    <definedName name="HH7_Wages_Salary" localSheetId="17">'Household Member #15-Income'!$E$43</definedName>
    <definedName name="HH7_Wages_Salary" localSheetId="10">'Household Member #8-Income'!$E$43</definedName>
    <definedName name="HH7_Wages_Salary" localSheetId="11">'Household Member #9-Income'!$E$43</definedName>
    <definedName name="HH7_Wages_Salary">'Household Member #7-Income'!$E$43</definedName>
    <definedName name="HH8_Other_Income" localSheetId="12">'Household Member #10-Income'!$B$110</definedName>
    <definedName name="HH8_Other_Income" localSheetId="13">'Household Member #11-Income'!$B$110</definedName>
    <definedName name="HH8_Other_Income" localSheetId="14">'Household Member #12-Income'!$B$110</definedName>
    <definedName name="HH8_Other_Income" localSheetId="15">'Household Member #13-Income'!$B$110</definedName>
    <definedName name="HH8_Other_Income" localSheetId="16">'Household Member #14-Income'!$B$110</definedName>
    <definedName name="HH8_Other_Income" localSheetId="17">'Household Member #15-Income'!$B$110</definedName>
    <definedName name="HH8_Other_Income" localSheetId="11">'Household Member #9-Income'!$B$110</definedName>
    <definedName name="HH8_Other_Income">'Household Member #8-Income'!$B$110</definedName>
    <definedName name="HH8_Self_Employment" localSheetId="12">'Household Member #10-Income'!$E$58</definedName>
    <definedName name="HH8_Self_Employment" localSheetId="13">'Household Member #11-Income'!$E$58</definedName>
    <definedName name="HH8_Self_Employment" localSheetId="14">'Household Member #12-Income'!$E$58</definedName>
    <definedName name="HH8_Self_Employment" localSheetId="15">'Household Member #13-Income'!$E$58</definedName>
    <definedName name="HH8_Self_Employment" localSheetId="16">'Household Member #14-Income'!$E$58</definedName>
    <definedName name="HH8_Self_Employment" localSheetId="17">'Household Member #15-Income'!$E$58</definedName>
    <definedName name="HH8_Self_Employment" localSheetId="11">'Household Member #9-Income'!$E$58</definedName>
    <definedName name="HH8_Self_Employment">'Household Member #8-Income'!$E$58</definedName>
    <definedName name="HH8_Wages_Salary" localSheetId="12">'Household Member #10-Income'!$E$43</definedName>
    <definedName name="HH8_Wages_Salary" localSheetId="13">'Household Member #11-Income'!$E$43</definedName>
    <definedName name="HH8_Wages_Salary" localSheetId="14">'Household Member #12-Income'!$E$43</definedName>
    <definedName name="HH8_Wages_Salary" localSheetId="15">'Household Member #13-Income'!$E$43</definedName>
    <definedName name="HH8_Wages_Salary" localSheetId="16">'Household Member #14-Income'!$E$43</definedName>
    <definedName name="HH8_Wages_Salary" localSheetId="17">'Household Member #15-Income'!$E$43</definedName>
    <definedName name="HH8_Wages_Salary" localSheetId="11">'Household Member #9-Income'!$E$43</definedName>
    <definedName name="HH8_Wages_Salary">'Household Member #8-Income'!$E$43</definedName>
    <definedName name="HH9_Other_Income" localSheetId="12">'Household Member #10-Income'!$B$110</definedName>
    <definedName name="HH9_Other_Income" localSheetId="13">'Household Member #11-Income'!$B$110</definedName>
    <definedName name="HH9_Other_Income" localSheetId="14">'Household Member #12-Income'!$B$110</definedName>
    <definedName name="HH9_Other_Income" localSheetId="15">'Household Member #13-Income'!$B$110</definedName>
    <definedName name="HH9_Other_Income" localSheetId="16">'Household Member #14-Income'!$B$110</definedName>
    <definedName name="HH9_Other_Income" localSheetId="17">'Household Member #15-Income'!$B$110</definedName>
    <definedName name="HH9_Other_Income">'Household Member #9-Income'!$B$110</definedName>
    <definedName name="HH9_Self_Employment" localSheetId="12">'Household Member #10-Income'!$E$58</definedName>
    <definedName name="HH9_Self_Employment" localSheetId="13">'Household Member #11-Income'!$E$58</definedName>
    <definedName name="HH9_Self_Employment" localSheetId="14">'Household Member #12-Income'!$E$58</definedName>
    <definedName name="HH9_Self_Employment" localSheetId="15">'Household Member #13-Income'!$E$58</definedName>
    <definedName name="HH9_Self_Employment" localSheetId="16">'Household Member #14-Income'!$E$58</definedName>
    <definedName name="HH9_Self_Employment" localSheetId="17">'Household Member #15-Income'!$E$58</definedName>
    <definedName name="HH9_Self_Employment">'Household Member #9-Income'!$E$58</definedName>
    <definedName name="HH9_Wages_Salary" localSheetId="12">'Household Member #10-Income'!$E$43</definedName>
    <definedName name="HH9_Wages_Salary" localSheetId="13">'Household Member #11-Income'!$E$43</definedName>
    <definedName name="HH9_Wages_Salary" localSheetId="14">'Household Member #12-Income'!$E$43</definedName>
    <definedName name="HH9_Wages_Salary" localSheetId="15">'Household Member #13-Income'!$E$43</definedName>
    <definedName name="HH9_Wages_Salary" localSheetId="16">'Household Member #14-Income'!$E$43</definedName>
    <definedName name="HH9_Wages_Salary" localSheetId="17">'Household Member #15-Income'!$E$43</definedName>
    <definedName name="HH9_Wages_Salary">'Household Member #9-Income'!$E$43</definedName>
    <definedName name="HHSize">'Income Limits'!#REF!</definedName>
    <definedName name="HHSize_2019">'Income Limits'!#REF!</definedName>
    <definedName name="HHSize_2020_1">'Income Limits'!#REF!</definedName>
    <definedName name="HHSize_2020_2">'Income Limits'!$C$3:$Q$3</definedName>
    <definedName name="HHSize_2021_1">'Income Limits'!$S$3:$AG$3</definedName>
    <definedName name="HHSize_50_2021_1">'Income Limits'!$S$3:$AA$3</definedName>
    <definedName name="HHSize_80_2021_1">'Income Limits'!$AB$3:$AJ$3</definedName>
    <definedName name="HHSize_USDA">'Income Limits Template'!$A$3:$I$3</definedName>
    <definedName name="Homebuyer_Name">Household_Summary!$C$8</definedName>
    <definedName name="Homebuyer_Name_Request_form">[1]Household_Summary!$C$8</definedName>
    <definedName name="Household_Income">Household_Summary!$F$50</definedName>
    <definedName name="Household_Size">Household_Summary!$E$31</definedName>
    <definedName name="HouseholdSize">Household_Summary!$H$8</definedName>
    <definedName name="Illinois">'Income Limits'!$A$143:$A$244</definedName>
    <definedName name="Income_Limits_2019">'Income Limits'!#REF!</definedName>
    <definedName name="Income_Limits_2020_1">'Income Limits'!#REF!</definedName>
    <definedName name="Income_Limits_2020_2">'Income Limits'!$C$4:$Q$734</definedName>
    <definedName name="Income_Limits_2021_1">'Income Limits'!$S$4:$AJ$734</definedName>
    <definedName name="Income_Limits_2021_2">'Income Limits'!$AL$4:$BC$734</definedName>
    <definedName name="Income_Limits_2022">'Income Limits'!$BE$577:$BV$734</definedName>
    <definedName name="Income_Limits_2022_1">'Income Limits'!$BE$4:$BV$734</definedName>
    <definedName name="Income_Year">Household_Summary!$J$7</definedName>
    <definedName name="Iowa">'Income Limits'!$A$245:$A$343</definedName>
    <definedName name="Kansas">'Income Limits'!$A$344:$A$448</definedName>
    <definedName name="Member_Institution">Household_Summary!$C$7</definedName>
    <definedName name="Michigan">'Income Limits'!#REF!</definedName>
    <definedName name="Minnesota">'Income Limits'!#REF!</definedName>
    <definedName name="Missouri">'Income Limits'!$A$449:$A$564</definedName>
    <definedName name="Nebraska">'Income Limits'!$A$565:$A$657</definedName>
    <definedName name="Oklahoma">'Income Limits'!$A$658:$A$734</definedName>
    <definedName name="Percent_AMI">Household_Summary!$C$11</definedName>
    <definedName name="_xlnm.Print_Area" localSheetId="12">'Household Member #10-Income'!$A$1:$K$137</definedName>
    <definedName name="_xlnm.Print_Area" localSheetId="13">'Household Member #11-Income'!$A$1:$K$137</definedName>
    <definedName name="_xlnm.Print_Area" localSheetId="14">'Household Member #12-Income'!$A$1:$K$137</definedName>
    <definedName name="_xlnm.Print_Area" localSheetId="15">'Household Member #13-Income'!$A$1:$K$137</definedName>
    <definedName name="_xlnm.Print_Area" localSheetId="16">'Household Member #14-Income'!$A$1:$K$137</definedName>
    <definedName name="_xlnm.Print_Area" localSheetId="17">'Household Member #15-Income'!$A$1:$K$137</definedName>
    <definedName name="_xlnm.Print_Area" localSheetId="3">'Household Member #1-Income'!$A$1:$K$137</definedName>
    <definedName name="_xlnm.Print_Area" localSheetId="4">'Household Member #2-Income'!$A$1:$K$137</definedName>
    <definedName name="_xlnm.Print_Area" localSheetId="5">'Household Member #3-Income'!$A$1:$K$137</definedName>
    <definedName name="_xlnm.Print_Area" localSheetId="6">'Household Member #4-Income'!$A$1:$K$137</definedName>
    <definedName name="_xlnm.Print_Area" localSheetId="7">'Household Member #5-Income'!$A$1:$K$137</definedName>
    <definedName name="_xlnm.Print_Area" localSheetId="8">'Household Member #6-Income'!$A$1:$K$137</definedName>
    <definedName name="_xlnm.Print_Area" localSheetId="9">'Household Member #7-Income'!$A$1:$K$137</definedName>
    <definedName name="_xlnm.Print_Area" localSheetId="10">'Household Member #8-Income'!$A$1:$K$137</definedName>
    <definedName name="_xlnm.Print_Area" localSheetId="11">'Household Member #9-Income'!$A$1:$K$137</definedName>
    <definedName name="_xlnm.Print_Area" localSheetId="2">Household_Summary!$A$1:$I$53</definedName>
    <definedName name="Program_Enrollment_Date">Household_Summary!$H$7</definedName>
    <definedName name="State">Household_Summary!$C$9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244" i="71" l="1"/>
  <c r="BU244" i="71"/>
  <c r="BT244" i="71"/>
  <c r="BS244" i="71"/>
  <c r="BR244" i="71"/>
  <c r="BQ244" i="71"/>
  <c r="BP244" i="71"/>
  <c r="BM244" i="71"/>
  <c r="BL244" i="71"/>
  <c r="BK244" i="71"/>
  <c r="BJ244" i="71"/>
  <c r="BI244" i="71"/>
  <c r="BH244" i="71"/>
  <c r="BG244" i="71"/>
  <c r="BV243" i="71"/>
  <c r="BU243" i="71"/>
  <c r="BT243" i="71"/>
  <c r="BS243" i="71"/>
  <c r="BR243" i="71"/>
  <c r="BQ243" i="71"/>
  <c r="BP243" i="71"/>
  <c r="BM243" i="71"/>
  <c r="BL243" i="71"/>
  <c r="BK243" i="71"/>
  <c r="BJ243" i="71"/>
  <c r="BI243" i="71"/>
  <c r="BH243" i="71"/>
  <c r="BG243" i="71"/>
  <c r="BV242" i="71"/>
  <c r="BU242" i="71"/>
  <c r="BT242" i="71"/>
  <c r="BS242" i="71"/>
  <c r="BR242" i="71"/>
  <c r="BQ242" i="71"/>
  <c r="BP242" i="71"/>
  <c r="BM242" i="71"/>
  <c r="BL242" i="71"/>
  <c r="BK242" i="71"/>
  <c r="BJ242" i="71"/>
  <c r="BI242" i="71"/>
  <c r="BH242" i="71"/>
  <c r="BG242" i="71"/>
  <c r="BV241" i="71"/>
  <c r="BU241" i="71"/>
  <c r="BT241" i="71"/>
  <c r="BS241" i="71"/>
  <c r="BR241" i="71"/>
  <c r="BQ241" i="71"/>
  <c r="BP241" i="71"/>
  <c r="BM241" i="71"/>
  <c r="BL241" i="71"/>
  <c r="BK241" i="71"/>
  <c r="BJ241" i="71"/>
  <c r="BI241" i="71"/>
  <c r="BH241" i="71"/>
  <c r="BG241" i="71"/>
  <c r="BV240" i="71"/>
  <c r="BU240" i="71"/>
  <c r="BT240" i="71"/>
  <c r="BS240" i="71"/>
  <c r="BR240" i="71"/>
  <c r="BQ240" i="71"/>
  <c r="BP240" i="71"/>
  <c r="BM240" i="71"/>
  <c r="BL240" i="71"/>
  <c r="BK240" i="71"/>
  <c r="BJ240" i="71"/>
  <c r="BI240" i="71"/>
  <c r="BH240" i="71"/>
  <c r="BG240" i="71"/>
  <c r="BV239" i="71"/>
  <c r="BU239" i="71"/>
  <c r="BT239" i="71"/>
  <c r="BS239" i="71"/>
  <c r="BR239" i="71"/>
  <c r="BQ239" i="71"/>
  <c r="BP239" i="71"/>
  <c r="BM239" i="71"/>
  <c r="BL239" i="71"/>
  <c r="BK239" i="71"/>
  <c r="BJ239" i="71"/>
  <c r="BI239" i="71"/>
  <c r="BH239" i="71"/>
  <c r="BG239" i="71"/>
  <c r="BV238" i="71"/>
  <c r="BU238" i="71"/>
  <c r="BT238" i="71"/>
  <c r="BS238" i="71"/>
  <c r="BR238" i="71"/>
  <c r="BQ238" i="71"/>
  <c r="BP238" i="71"/>
  <c r="BM238" i="71"/>
  <c r="BL238" i="71"/>
  <c r="BK238" i="71"/>
  <c r="BJ238" i="71"/>
  <c r="BI238" i="71"/>
  <c r="BH238" i="71"/>
  <c r="BG238" i="71"/>
  <c r="BV237" i="71"/>
  <c r="BU237" i="71"/>
  <c r="BT237" i="71"/>
  <c r="BS237" i="71"/>
  <c r="BR237" i="71"/>
  <c r="BQ237" i="71"/>
  <c r="BP237" i="71"/>
  <c r="BM237" i="71"/>
  <c r="BL237" i="71"/>
  <c r="BK237" i="71"/>
  <c r="BJ237" i="71"/>
  <c r="BI237" i="71"/>
  <c r="BH237" i="71"/>
  <c r="BG237" i="71"/>
  <c r="BV236" i="71"/>
  <c r="BU236" i="71"/>
  <c r="BT236" i="71"/>
  <c r="BS236" i="71"/>
  <c r="BR236" i="71"/>
  <c r="BQ236" i="71"/>
  <c r="BP236" i="71"/>
  <c r="BM236" i="71"/>
  <c r="BL236" i="71"/>
  <c r="BK236" i="71"/>
  <c r="BJ236" i="71"/>
  <c r="BI236" i="71"/>
  <c r="BH236" i="71"/>
  <c r="BG236" i="71"/>
  <c r="BV235" i="71"/>
  <c r="BU235" i="71"/>
  <c r="BT235" i="71"/>
  <c r="BS235" i="71"/>
  <c r="BR235" i="71"/>
  <c r="BQ235" i="71"/>
  <c r="BP235" i="71"/>
  <c r="BM235" i="71"/>
  <c r="BL235" i="71"/>
  <c r="BK235" i="71"/>
  <c r="BJ235" i="71"/>
  <c r="BI235" i="71"/>
  <c r="BH235" i="71"/>
  <c r="BG235" i="71"/>
  <c r="BV234" i="71"/>
  <c r="BU234" i="71"/>
  <c r="BT234" i="71"/>
  <c r="BS234" i="71"/>
  <c r="BR234" i="71"/>
  <c r="BQ234" i="71"/>
  <c r="BP234" i="71"/>
  <c r="BM234" i="71"/>
  <c r="BL234" i="71"/>
  <c r="BK234" i="71"/>
  <c r="BJ234" i="71"/>
  <c r="BI234" i="71"/>
  <c r="BH234" i="71"/>
  <c r="BG234" i="71"/>
  <c r="BV233" i="71"/>
  <c r="BU233" i="71"/>
  <c r="BT233" i="71"/>
  <c r="BS233" i="71"/>
  <c r="BR233" i="71"/>
  <c r="BQ233" i="71"/>
  <c r="BP233" i="71"/>
  <c r="BM233" i="71"/>
  <c r="BL233" i="71"/>
  <c r="BK233" i="71"/>
  <c r="BJ233" i="71"/>
  <c r="BI233" i="71"/>
  <c r="BH233" i="71"/>
  <c r="BG233" i="71"/>
  <c r="BV232" i="71"/>
  <c r="BU232" i="71"/>
  <c r="BT232" i="71"/>
  <c r="BS232" i="71"/>
  <c r="BR232" i="71"/>
  <c r="BQ232" i="71"/>
  <c r="BP232" i="71"/>
  <c r="BM232" i="71"/>
  <c r="BL232" i="71"/>
  <c r="BK232" i="71"/>
  <c r="BJ232" i="71"/>
  <c r="BI232" i="71"/>
  <c r="BH232" i="71"/>
  <c r="BG232" i="71"/>
  <c r="BV231" i="71"/>
  <c r="BU231" i="71"/>
  <c r="BT231" i="71"/>
  <c r="BS231" i="71"/>
  <c r="BR231" i="71"/>
  <c r="BQ231" i="71"/>
  <c r="BP231" i="71"/>
  <c r="BM231" i="71"/>
  <c r="BL231" i="71"/>
  <c r="BK231" i="71"/>
  <c r="BJ231" i="71"/>
  <c r="BI231" i="71"/>
  <c r="BH231" i="71"/>
  <c r="BG231" i="71"/>
  <c r="BV230" i="71"/>
  <c r="BU230" i="71"/>
  <c r="BT230" i="71"/>
  <c r="BS230" i="71"/>
  <c r="BR230" i="71"/>
  <c r="BQ230" i="71"/>
  <c r="BP230" i="71"/>
  <c r="BM230" i="71"/>
  <c r="BL230" i="71"/>
  <c r="BK230" i="71"/>
  <c r="BJ230" i="71"/>
  <c r="BI230" i="71"/>
  <c r="BH230" i="71"/>
  <c r="BG230" i="71"/>
  <c r="BV229" i="71"/>
  <c r="BU229" i="71"/>
  <c r="BT229" i="71"/>
  <c r="BS229" i="71"/>
  <c r="BR229" i="71"/>
  <c r="BQ229" i="71"/>
  <c r="BP229" i="71"/>
  <c r="BM229" i="71"/>
  <c r="BL229" i="71"/>
  <c r="BK229" i="71"/>
  <c r="BJ229" i="71"/>
  <c r="BI229" i="71"/>
  <c r="BH229" i="71"/>
  <c r="BG229" i="71"/>
  <c r="BV228" i="71"/>
  <c r="BU228" i="71"/>
  <c r="BT228" i="71"/>
  <c r="BS228" i="71"/>
  <c r="BR228" i="71"/>
  <c r="BQ228" i="71"/>
  <c r="BP228" i="71"/>
  <c r="BM228" i="71"/>
  <c r="BL228" i="71"/>
  <c r="BK228" i="71"/>
  <c r="BJ228" i="71"/>
  <c r="BI228" i="71"/>
  <c r="BH228" i="71"/>
  <c r="BG228" i="71"/>
  <c r="BV227" i="71"/>
  <c r="BU227" i="71"/>
  <c r="BT227" i="71"/>
  <c r="BS227" i="71"/>
  <c r="BR227" i="71"/>
  <c r="BQ227" i="71"/>
  <c r="BP227" i="71"/>
  <c r="BM227" i="71"/>
  <c r="BL227" i="71"/>
  <c r="BK227" i="71"/>
  <c r="BJ227" i="71"/>
  <c r="BI227" i="71"/>
  <c r="BH227" i="71"/>
  <c r="BG227" i="71"/>
  <c r="BV226" i="71"/>
  <c r="BU226" i="71"/>
  <c r="BT226" i="71"/>
  <c r="BS226" i="71"/>
  <c r="BR226" i="71"/>
  <c r="BQ226" i="71"/>
  <c r="BP226" i="71"/>
  <c r="BM226" i="71"/>
  <c r="BL226" i="71"/>
  <c r="BK226" i="71"/>
  <c r="BJ226" i="71"/>
  <c r="BI226" i="71"/>
  <c r="BH226" i="71"/>
  <c r="BG226" i="71"/>
  <c r="BV225" i="71"/>
  <c r="BU225" i="71"/>
  <c r="BT225" i="71"/>
  <c r="BS225" i="71"/>
  <c r="BR225" i="71"/>
  <c r="BQ225" i="71"/>
  <c r="BP225" i="71"/>
  <c r="BM225" i="71"/>
  <c r="BL225" i="71"/>
  <c r="BK225" i="71"/>
  <c r="BJ225" i="71"/>
  <c r="BI225" i="71"/>
  <c r="BH225" i="71"/>
  <c r="BG225" i="71"/>
  <c r="BV224" i="71"/>
  <c r="BU224" i="71"/>
  <c r="BT224" i="71"/>
  <c r="BS224" i="71"/>
  <c r="BR224" i="71"/>
  <c r="BQ224" i="71"/>
  <c r="BP224" i="71"/>
  <c r="BM224" i="71"/>
  <c r="BL224" i="71"/>
  <c r="BK224" i="71"/>
  <c r="BJ224" i="71"/>
  <c r="BI224" i="71"/>
  <c r="BH224" i="71"/>
  <c r="BG224" i="71"/>
  <c r="BV223" i="71"/>
  <c r="BU223" i="71"/>
  <c r="BT223" i="71"/>
  <c r="BS223" i="71"/>
  <c r="BR223" i="71"/>
  <c r="BQ223" i="71"/>
  <c r="BP223" i="71"/>
  <c r="BM223" i="71"/>
  <c r="BL223" i="71"/>
  <c r="BK223" i="71"/>
  <c r="BJ223" i="71"/>
  <c r="BI223" i="71"/>
  <c r="BH223" i="71"/>
  <c r="BG223" i="71"/>
  <c r="BV222" i="71"/>
  <c r="BU222" i="71"/>
  <c r="BT222" i="71"/>
  <c r="BS222" i="71"/>
  <c r="BR222" i="71"/>
  <c r="BQ222" i="71"/>
  <c r="BP222" i="71"/>
  <c r="BM222" i="71"/>
  <c r="BL222" i="71"/>
  <c r="BK222" i="71"/>
  <c r="BJ222" i="71"/>
  <c r="BI222" i="71"/>
  <c r="BH222" i="71"/>
  <c r="BG222" i="71"/>
  <c r="BV221" i="71"/>
  <c r="BU221" i="71"/>
  <c r="BT221" i="71"/>
  <c r="BS221" i="71"/>
  <c r="BR221" i="71"/>
  <c r="BQ221" i="71"/>
  <c r="BP221" i="71"/>
  <c r="BM221" i="71"/>
  <c r="BL221" i="71"/>
  <c r="BK221" i="71"/>
  <c r="BJ221" i="71"/>
  <c r="BI221" i="71"/>
  <c r="BH221" i="71"/>
  <c r="BG221" i="71"/>
  <c r="BV220" i="71"/>
  <c r="BU220" i="71"/>
  <c r="BT220" i="71"/>
  <c r="BS220" i="71"/>
  <c r="BR220" i="71"/>
  <c r="BQ220" i="71"/>
  <c r="BP220" i="71"/>
  <c r="BM220" i="71"/>
  <c r="BL220" i="71"/>
  <c r="BK220" i="71"/>
  <c r="BJ220" i="71"/>
  <c r="BI220" i="71"/>
  <c r="BH220" i="71"/>
  <c r="BG220" i="71"/>
  <c r="BV219" i="71"/>
  <c r="BU219" i="71"/>
  <c r="BT219" i="71"/>
  <c r="BS219" i="71"/>
  <c r="BR219" i="71"/>
  <c r="BQ219" i="71"/>
  <c r="BP219" i="71"/>
  <c r="BM219" i="71"/>
  <c r="BL219" i="71"/>
  <c r="BK219" i="71"/>
  <c r="BJ219" i="71"/>
  <c r="BI219" i="71"/>
  <c r="BH219" i="71"/>
  <c r="BG219" i="71"/>
  <c r="BV218" i="71"/>
  <c r="BU218" i="71"/>
  <c r="BT218" i="71"/>
  <c r="BS218" i="71"/>
  <c r="BR218" i="71"/>
  <c r="BQ218" i="71"/>
  <c r="BP218" i="71"/>
  <c r="BM218" i="71"/>
  <c r="BL218" i="71"/>
  <c r="BK218" i="71"/>
  <c r="BJ218" i="71"/>
  <c r="BI218" i="71"/>
  <c r="BH218" i="71"/>
  <c r="BG218" i="71"/>
  <c r="BV217" i="71"/>
  <c r="BU217" i="71"/>
  <c r="BT217" i="71"/>
  <c r="BS217" i="71"/>
  <c r="BR217" i="71"/>
  <c r="BQ217" i="71"/>
  <c r="BP217" i="71"/>
  <c r="BM217" i="71"/>
  <c r="BL217" i="71"/>
  <c r="BK217" i="71"/>
  <c r="BJ217" i="71"/>
  <c r="BI217" i="71"/>
  <c r="BH217" i="71"/>
  <c r="BG217" i="71"/>
  <c r="BV216" i="71"/>
  <c r="BU216" i="71"/>
  <c r="BT216" i="71"/>
  <c r="BS216" i="71"/>
  <c r="BR216" i="71"/>
  <c r="BQ216" i="71"/>
  <c r="BP216" i="71"/>
  <c r="BM216" i="71"/>
  <c r="BL216" i="71"/>
  <c r="BK216" i="71"/>
  <c r="BJ216" i="71"/>
  <c r="BI216" i="71"/>
  <c r="BH216" i="71"/>
  <c r="BG216" i="71"/>
  <c r="BV215" i="71"/>
  <c r="BU215" i="71"/>
  <c r="BT215" i="71"/>
  <c r="BS215" i="71"/>
  <c r="BR215" i="71"/>
  <c r="BQ215" i="71"/>
  <c r="BP215" i="71"/>
  <c r="BM215" i="71"/>
  <c r="BL215" i="71"/>
  <c r="BK215" i="71"/>
  <c r="BJ215" i="71"/>
  <c r="BI215" i="71"/>
  <c r="BH215" i="71"/>
  <c r="BG215" i="71"/>
  <c r="BV214" i="71"/>
  <c r="BU214" i="71"/>
  <c r="BT214" i="71"/>
  <c r="BS214" i="71"/>
  <c r="BR214" i="71"/>
  <c r="BQ214" i="71"/>
  <c r="BP214" i="71"/>
  <c r="BM214" i="71"/>
  <c r="BL214" i="71"/>
  <c r="BK214" i="71"/>
  <c r="BJ214" i="71"/>
  <c r="BI214" i="71"/>
  <c r="BH214" i="71"/>
  <c r="BG214" i="71"/>
  <c r="BV213" i="71"/>
  <c r="BU213" i="71"/>
  <c r="BT213" i="71"/>
  <c r="BS213" i="71"/>
  <c r="BR213" i="71"/>
  <c r="BQ213" i="71"/>
  <c r="BP213" i="71"/>
  <c r="BM213" i="71"/>
  <c r="BL213" i="71"/>
  <c r="BK213" i="71"/>
  <c r="BJ213" i="71"/>
  <c r="BI213" i="71"/>
  <c r="BH213" i="71"/>
  <c r="BG213" i="71"/>
  <c r="BV212" i="71"/>
  <c r="BU212" i="71"/>
  <c r="BT212" i="71"/>
  <c r="BS212" i="71"/>
  <c r="BR212" i="71"/>
  <c r="BQ212" i="71"/>
  <c r="BP212" i="71"/>
  <c r="BM212" i="71"/>
  <c r="BL212" i="71"/>
  <c r="BK212" i="71"/>
  <c r="BJ212" i="71"/>
  <c r="BI212" i="71"/>
  <c r="BH212" i="71"/>
  <c r="BG212" i="71"/>
  <c r="BV211" i="71"/>
  <c r="BU211" i="71"/>
  <c r="BT211" i="71"/>
  <c r="BS211" i="71"/>
  <c r="BR211" i="71"/>
  <c r="BQ211" i="71"/>
  <c r="BP211" i="71"/>
  <c r="BM211" i="71"/>
  <c r="BL211" i="71"/>
  <c r="BK211" i="71"/>
  <c r="BJ211" i="71"/>
  <c r="BI211" i="71"/>
  <c r="BH211" i="71"/>
  <c r="BG211" i="71"/>
  <c r="BV210" i="71"/>
  <c r="BU210" i="71"/>
  <c r="BT210" i="71"/>
  <c r="BS210" i="71"/>
  <c r="BR210" i="71"/>
  <c r="BQ210" i="71"/>
  <c r="BP210" i="71"/>
  <c r="BM210" i="71"/>
  <c r="BL210" i="71"/>
  <c r="BK210" i="71"/>
  <c r="BJ210" i="71"/>
  <c r="BI210" i="71"/>
  <c r="BH210" i="71"/>
  <c r="BG210" i="71"/>
  <c r="BV209" i="71"/>
  <c r="BU209" i="71"/>
  <c r="BT209" i="71"/>
  <c r="BS209" i="71"/>
  <c r="BR209" i="71"/>
  <c r="BQ209" i="71"/>
  <c r="BP209" i="71"/>
  <c r="BM209" i="71"/>
  <c r="BL209" i="71"/>
  <c r="BK209" i="71"/>
  <c r="BJ209" i="71"/>
  <c r="BI209" i="71"/>
  <c r="BH209" i="71"/>
  <c r="BG209" i="71"/>
  <c r="BV208" i="71"/>
  <c r="BU208" i="71"/>
  <c r="BT208" i="71"/>
  <c r="BS208" i="71"/>
  <c r="BR208" i="71"/>
  <c r="BQ208" i="71"/>
  <c r="BP208" i="71"/>
  <c r="BM208" i="71"/>
  <c r="BL208" i="71"/>
  <c r="BK208" i="71"/>
  <c r="BJ208" i="71"/>
  <c r="BI208" i="71"/>
  <c r="BH208" i="71"/>
  <c r="BG208" i="71"/>
  <c r="BV207" i="71"/>
  <c r="BU207" i="71"/>
  <c r="BT207" i="71"/>
  <c r="BS207" i="71"/>
  <c r="BR207" i="71"/>
  <c r="BQ207" i="71"/>
  <c r="BP207" i="71"/>
  <c r="BM207" i="71"/>
  <c r="BL207" i="71"/>
  <c r="BK207" i="71"/>
  <c r="BJ207" i="71"/>
  <c r="BI207" i="71"/>
  <c r="BH207" i="71"/>
  <c r="BG207" i="71"/>
  <c r="BV206" i="71"/>
  <c r="BU206" i="71"/>
  <c r="BT206" i="71"/>
  <c r="BS206" i="71"/>
  <c r="BR206" i="71"/>
  <c r="BQ206" i="71"/>
  <c r="BP206" i="71"/>
  <c r="BM206" i="71"/>
  <c r="BL206" i="71"/>
  <c r="BK206" i="71"/>
  <c r="BJ206" i="71"/>
  <c r="BI206" i="71"/>
  <c r="BH206" i="71"/>
  <c r="BG206" i="71"/>
  <c r="BV205" i="71"/>
  <c r="BU205" i="71"/>
  <c r="BT205" i="71"/>
  <c r="BS205" i="71"/>
  <c r="BR205" i="71"/>
  <c r="BQ205" i="71"/>
  <c r="BP205" i="71"/>
  <c r="BM205" i="71"/>
  <c r="BL205" i="71"/>
  <c r="BK205" i="71"/>
  <c r="BJ205" i="71"/>
  <c r="BI205" i="71"/>
  <c r="BH205" i="71"/>
  <c r="BG205" i="71"/>
  <c r="BV204" i="71"/>
  <c r="BU204" i="71"/>
  <c r="BT204" i="71"/>
  <c r="BS204" i="71"/>
  <c r="BR204" i="71"/>
  <c r="BQ204" i="71"/>
  <c r="BP204" i="71"/>
  <c r="BM204" i="71"/>
  <c r="BL204" i="71"/>
  <c r="BK204" i="71"/>
  <c r="BJ204" i="71"/>
  <c r="BI204" i="71"/>
  <c r="BH204" i="71"/>
  <c r="BG204" i="71"/>
  <c r="BV203" i="71"/>
  <c r="BU203" i="71"/>
  <c r="BT203" i="71"/>
  <c r="BS203" i="71"/>
  <c r="BR203" i="71"/>
  <c r="BQ203" i="71"/>
  <c r="BP203" i="71"/>
  <c r="BM203" i="71"/>
  <c r="BL203" i="71"/>
  <c r="BK203" i="71"/>
  <c r="BJ203" i="71"/>
  <c r="BI203" i="71"/>
  <c r="BH203" i="71"/>
  <c r="BG203" i="71"/>
  <c r="BV202" i="71"/>
  <c r="BU202" i="71"/>
  <c r="BT202" i="71"/>
  <c r="BS202" i="71"/>
  <c r="BR202" i="71"/>
  <c r="BQ202" i="71"/>
  <c r="BP202" i="71"/>
  <c r="BM202" i="71"/>
  <c r="BL202" i="71"/>
  <c r="BK202" i="71"/>
  <c r="BJ202" i="71"/>
  <c r="BI202" i="71"/>
  <c r="BH202" i="71"/>
  <c r="BG202" i="71"/>
  <c r="BV201" i="71"/>
  <c r="BU201" i="71"/>
  <c r="BT201" i="71"/>
  <c r="BS201" i="71"/>
  <c r="BR201" i="71"/>
  <c r="BQ201" i="71"/>
  <c r="BP201" i="71"/>
  <c r="BM201" i="71"/>
  <c r="BL201" i="71"/>
  <c r="BK201" i="71"/>
  <c r="BJ201" i="71"/>
  <c r="BI201" i="71"/>
  <c r="BH201" i="71"/>
  <c r="BG201" i="71"/>
  <c r="BV200" i="71"/>
  <c r="BU200" i="71"/>
  <c r="BT200" i="71"/>
  <c r="BS200" i="71"/>
  <c r="BR200" i="71"/>
  <c r="BQ200" i="71"/>
  <c r="BP200" i="71"/>
  <c r="BM200" i="71"/>
  <c r="BL200" i="71"/>
  <c r="BK200" i="71"/>
  <c r="BJ200" i="71"/>
  <c r="BI200" i="71"/>
  <c r="BH200" i="71"/>
  <c r="BG200" i="71"/>
  <c r="BV199" i="71"/>
  <c r="BU199" i="71"/>
  <c r="BT199" i="71"/>
  <c r="BS199" i="71"/>
  <c r="BR199" i="71"/>
  <c r="BQ199" i="71"/>
  <c r="BP199" i="71"/>
  <c r="BM199" i="71"/>
  <c r="BL199" i="71"/>
  <c r="BK199" i="71"/>
  <c r="BJ199" i="71"/>
  <c r="BI199" i="71"/>
  <c r="BH199" i="71"/>
  <c r="BG199" i="71"/>
  <c r="BV198" i="71"/>
  <c r="BU198" i="71"/>
  <c r="BT198" i="71"/>
  <c r="BS198" i="71"/>
  <c r="BR198" i="71"/>
  <c r="BQ198" i="71"/>
  <c r="BP198" i="71"/>
  <c r="BM198" i="71"/>
  <c r="BL198" i="71"/>
  <c r="BK198" i="71"/>
  <c r="BJ198" i="71"/>
  <c r="BI198" i="71"/>
  <c r="BH198" i="71"/>
  <c r="BG198" i="71"/>
  <c r="BV197" i="71"/>
  <c r="BU197" i="71"/>
  <c r="BT197" i="71"/>
  <c r="BS197" i="71"/>
  <c r="BR197" i="71"/>
  <c r="BQ197" i="71"/>
  <c r="BP197" i="71"/>
  <c r="BM197" i="71"/>
  <c r="BL197" i="71"/>
  <c r="BK197" i="71"/>
  <c r="BJ197" i="71"/>
  <c r="BI197" i="71"/>
  <c r="BH197" i="71"/>
  <c r="BG197" i="71"/>
  <c r="BV196" i="71"/>
  <c r="BU196" i="71"/>
  <c r="BT196" i="71"/>
  <c r="BS196" i="71"/>
  <c r="BR196" i="71"/>
  <c r="BQ196" i="71"/>
  <c r="BP196" i="71"/>
  <c r="BM196" i="71"/>
  <c r="BL196" i="71"/>
  <c r="BK196" i="71"/>
  <c r="BJ196" i="71"/>
  <c r="BI196" i="71"/>
  <c r="BH196" i="71"/>
  <c r="BG196" i="71"/>
  <c r="BV195" i="71"/>
  <c r="BU195" i="71"/>
  <c r="BT195" i="71"/>
  <c r="BS195" i="71"/>
  <c r="BR195" i="71"/>
  <c r="BQ195" i="71"/>
  <c r="BP195" i="71"/>
  <c r="BM195" i="71"/>
  <c r="BL195" i="71"/>
  <c r="BK195" i="71"/>
  <c r="BJ195" i="71"/>
  <c r="BI195" i="71"/>
  <c r="BH195" i="71"/>
  <c r="BG195" i="71"/>
  <c r="BV194" i="71"/>
  <c r="BU194" i="71"/>
  <c r="BT194" i="71"/>
  <c r="BS194" i="71"/>
  <c r="BR194" i="71"/>
  <c r="BQ194" i="71"/>
  <c r="BP194" i="71"/>
  <c r="BM194" i="71"/>
  <c r="BL194" i="71"/>
  <c r="BK194" i="71"/>
  <c r="BJ194" i="71"/>
  <c r="BI194" i="71"/>
  <c r="BH194" i="71"/>
  <c r="BG194" i="71"/>
  <c r="BV193" i="71"/>
  <c r="BU193" i="71"/>
  <c r="BT193" i="71"/>
  <c r="BS193" i="71"/>
  <c r="BR193" i="71"/>
  <c r="BQ193" i="71"/>
  <c r="BP193" i="71"/>
  <c r="BM193" i="71"/>
  <c r="BL193" i="71"/>
  <c r="BK193" i="71"/>
  <c r="BJ193" i="71"/>
  <c r="BI193" i="71"/>
  <c r="BH193" i="71"/>
  <c r="BG193" i="71"/>
  <c r="BV192" i="71"/>
  <c r="BU192" i="71"/>
  <c r="BT192" i="71"/>
  <c r="BS192" i="71"/>
  <c r="BR192" i="71"/>
  <c r="BQ192" i="71"/>
  <c r="BP192" i="71"/>
  <c r="BM192" i="71"/>
  <c r="BL192" i="71"/>
  <c r="BK192" i="71"/>
  <c r="BJ192" i="71"/>
  <c r="BI192" i="71"/>
  <c r="BH192" i="71"/>
  <c r="BG192" i="71"/>
  <c r="BV191" i="71"/>
  <c r="BU191" i="71"/>
  <c r="BT191" i="71"/>
  <c r="BS191" i="71"/>
  <c r="BR191" i="71"/>
  <c r="BQ191" i="71"/>
  <c r="BP191" i="71"/>
  <c r="BM191" i="71"/>
  <c r="BL191" i="71"/>
  <c r="BK191" i="71"/>
  <c r="BJ191" i="71"/>
  <c r="BI191" i="71"/>
  <c r="BH191" i="71"/>
  <c r="BG191" i="71"/>
  <c r="BV190" i="71"/>
  <c r="BU190" i="71"/>
  <c r="BT190" i="71"/>
  <c r="BS190" i="71"/>
  <c r="BR190" i="71"/>
  <c r="BQ190" i="71"/>
  <c r="BP190" i="71"/>
  <c r="BM190" i="71"/>
  <c r="BL190" i="71"/>
  <c r="BK190" i="71"/>
  <c r="BJ190" i="71"/>
  <c r="BI190" i="71"/>
  <c r="BH190" i="71"/>
  <c r="BG190" i="71"/>
  <c r="BV189" i="71"/>
  <c r="BU189" i="71"/>
  <c r="BT189" i="71"/>
  <c r="BS189" i="71"/>
  <c r="BR189" i="71"/>
  <c r="BQ189" i="71"/>
  <c r="BP189" i="71"/>
  <c r="BM189" i="71"/>
  <c r="BL189" i="71"/>
  <c r="BK189" i="71"/>
  <c r="BJ189" i="71"/>
  <c r="BI189" i="71"/>
  <c r="BH189" i="71"/>
  <c r="BG189" i="71"/>
  <c r="BV188" i="71"/>
  <c r="BU188" i="71"/>
  <c r="BT188" i="71"/>
  <c r="BS188" i="71"/>
  <c r="BR188" i="71"/>
  <c r="BQ188" i="71"/>
  <c r="BP188" i="71"/>
  <c r="BM188" i="71"/>
  <c r="BL188" i="71"/>
  <c r="BK188" i="71"/>
  <c r="BJ188" i="71"/>
  <c r="BI188" i="71"/>
  <c r="BH188" i="71"/>
  <c r="BG188" i="71"/>
  <c r="BV187" i="71"/>
  <c r="BU187" i="71"/>
  <c r="BT187" i="71"/>
  <c r="BS187" i="71"/>
  <c r="BR187" i="71"/>
  <c r="BQ187" i="71"/>
  <c r="BP187" i="71"/>
  <c r="BM187" i="71"/>
  <c r="BL187" i="71"/>
  <c r="BK187" i="71"/>
  <c r="BJ187" i="71"/>
  <c r="BI187" i="71"/>
  <c r="BH187" i="71"/>
  <c r="BG187" i="71"/>
  <c r="BV186" i="71"/>
  <c r="BU186" i="71"/>
  <c r="BT186" i="71"/>
  <c r="BS186" i="71"/>
  <c r="BR186" i="71"/>
  <c r="BQ186" i="71"/>
  <c r="BP186" i="71"/>
  <c r="BM186" i="71"/>
  <c r="BL186" i="71"/>
  <c r="BK186" i="71"/>
  <c r="BJ186" i="71"/>
  <c r="BI186" i="71"/>
  <c r="BH186" i="71"/>
  <c r="BG186" i="71"/>
  <c r="BV185" i="71"/>
  <c r="BU185" i="71"/>
  <c r="BT185" i="71"/>
  <c r="BS185" i="71"/>
  <c r="BR185" i="71"/>
  <c r="BQ185" i="71"/>
  <c r="BP185" i="71"/>
  <c r="BM185" i="71"/>
  <c r="BL185" i="71"/>
  <c r="BK185" i="71"/>
  <c r="BJ185" i="71"/>
  <c r="BI185" i="71"/>
  <c r="BH185" i="71"/>
  <c r="BG185" i="71"/>
  <c r="BV184" i="71"/>
  <c r="BU184" i="71"/>
  <c r="BT184" i="71"/>
  <c r="BS184" i="71"/>
  <c r="BR184" i="71"/>
  <c r="BQ184" i="71"/>
  <c r="BP184" i="71"/>
  <c r="BM184" i="71"/>
  <c r="BL184" i="71"/>
  <c r="BK184" i="71"/>
  <c r="BJ184" i="71"/>
  <c r="BI184" i="71"/>
  <c r="BH184" i="71"/>
  <c r="BG184" i="71"/>
  <c r="BV183" i="71"/>
  <c r="BU183" i="71"/>
  <c r="BT183" i="71"/>
  <c r="BS183" i="71"/>
  <c r="BR183" i="71"/>
  <c r="BQ183" i="71"/>
  <c r="BP183" i="71"/>
  <c r="BM183" i="71"/>
  <c r="BL183" i="71"/>
  <c r="BK183" i="71"/>
  <c r="BJ183" i="71"/>
  <c r="BI183" i="71"/>
  <c r="BH183" i="71"/>
  <c r="BG183" i="71"/>
  <c r="BV182" i="71"/>
  <c r="BU182" i="71"/>
  <c r="BT182" i="71"/>
  <c r="BS182" i="71"/>
  <c r="BR182" i="71"/>
  <c r="BQ182" i="71"/>
  <c r="BP182" i="71"/>
  <c r="BM182" i="71"/>
  <c r="BL182" i="71"/>
  <c r="BK182" i="71"/>
  <c r="BJ182" i="71"/>
  <c r="BI182" i="71"/>
  <c r="BH182" i="71"/>
  <c r="BG182" i="71"/>
  <c r="BV181" i="71"/>
  <c r="BU181" i="71"/>
  <c r="BT181" i="71"/>
  <c r="BS181" i="71"/>
  <c r="BR181" i="71"/>
  <c r="BQ181" i="71"/>
  <c r="BP181" i="71"/>
  <c r="BM181" i="71"/>
  <c r="BL181" i="71"/>
  <c r="BK181" i="71"/>
  <c r="BJ181" i="71"/>
  <c r="BI181" i="71"/>
  <c r="BH181" i="71"/>
  <c r="BG181" i="71"/>
  <c r="BV180" i="71"/>
  <c r="BU180" i="71"/>
  <c r="BT180" i="71"/>
  <c r="BS180" i="71"/>
  <c r="BR180" i="71"/>
  <c r="BQ180" i="71"/>
  <c r="BP180" i="71"/>
  <c r="BM180" i="71"/>
  <c r="BL180" i="71"/>
  <c r="BK180" i="71"/>
  <c r="BJ180" i="71"/>
  <c r="BI180" i="71"/>
  <c r="BH180" i="71"/>
  <c r="BG180" i="71"/>
  <c r="BV179" i="71"/>
  <c r="BU179" i="71"/>
  <c r="BT179" i="71"/>
  <c r="BS179" i="71"/>
  <c r="BR179" i="71"/>
  <c r="BQ179" i="71"/>
  <c r="BP179" i="71"/>
  <c r="BM179" i="71"/>
  <c r="BL179" i="71"/>
  <c r="BK179" i="71"/>
  <c r="BJ179" i="71"/>
  <c r="BI179" i="71"/>
  <c r="BH179" i="71"/>
  <c r="BG179" i="71"/>
  <c r="BV178" i="71"/>
  <c r="BU178" i="71"/>
  <c r="BT178" i="71"/>
  <c r="BS178" i="71"/>
  <c r="BR178" i="71"/>
  <c r="BQ178" i="71"/>
  <c r="BP178" i="71"/>
  <c r="BM178" i="71"/>
  <c r="BL178" i="71"/>
  <c r="BK178" i="71"/>
  <c r="BJ178" i="71"/>
  <c r="BI178" i="71"/>
  <c r="BH178" i="71"/>
  <c r="BG178" i="71"/>
  <c r="BV177" i="71"/>
  <c r="BU177" i="71"/>
  <c r="BT177" i="71"/>
  <c r="BS177" i="71"/>
  <c r="BR177" i="71"/>
  <c r="BQ177" i="71"/>
  <c r="BP177" i="71"/>
  <c r="BM177" i="71"/>
  <c r="BL177" i="71"/>
  <c r="BK177" i="71"/>
  <c r="BJ177" i="71"/>
  <c r="BI177" i="71"/>
  <c r="BH177" i="71"/>
  <c r="BG177" i="71"/>
  <c r="BV176" i="71"/>
  <c r="BU176" i="71"/>
  <c r="BT176" i="71"/>
  <c r="BS176" i="71"/>
  <c r="BR176" i="71"/>
  <c r="BQ176" i="71"/>
  <c r="BP176" i="71"/>
  <c r="BM176" i="71"/>
  <c r="BL176" i="71"/>
  <c r="BK176" i="71"/>
  <c r="BJ176" i="71"/>
  <c r="BI176" i="71"/>
  <c r="BH176" i="71"/>
  <c r="BG176" i="71"/>
  <c r="BV175" i="71"/>
  <c r="BU175" i="71"/>
  <c r="BT175" i="71"/>
  <c r="BS175" i="71"/>
  <c r="BR175" i="71"/>
  <c r="BQ175" i="71"/>
  <c r="BP175" i="71"/>
  <c r="BM175" i="71"/>
  <c r="BL175" i="71"/>
  <c r="BK175" i="71"/>
  <c r="BJ175" i="71"/>
  <c r="BI175" i="71"/>
  <c r="BH175" i="71"/>
  <c r="BG175" i="71"/>
  <c r="BV174" i="71"/>
  <c r="BU174" i="71"/>
  <c r="BT174" i="71"/>
  <c r="BS174" i="71"/>
  <c r="BR174" i="71"/>
  <c r="BQ174" i="71"/>
  <c r="BP174" i="71"/>
  <c r="BM174" i="71"/>
  <c r="BL174" i="71"/>
  <c r="BK174" i="71"/>
  <c r="BJ174" i="71"/>
  <c r="BI174" i="71"/>
  <c r="BH174" i="71"/>
  <c r="BG174" i="71"/>
  <c r="BV173" i="71"/>
  <c r="BU173" i="71"/>
  <c r="BT173" i="71"/>
  <c r="BS173" i="71"/>
  <c r="BR173" i="71"/>
  <c r="BQ173" i="71"/>
  <c r="BP173" i="71"/>
  <c r="BM173" i="71"/>
  <c r="BL173" i="71"/>
  <c r="BK173" i="71"/>
  <c r="BJ173" i="71"/>
  <c r="BI173" i="71"/>
  <c r="BH173" i="71"/>
  <c r="BG173" i="71"/>
  <c r="BV172" i="71"/>
  <c r="BU172" i="71"/>
  <c r="BT172" i="71"/>
  <c r="BS172" i="71"/>
  <c r="BR172" i="71"/>
  <c r="BQ172" i="71"/>
  <c r="BP172" i="71"/>
  <c r="BM172" i="71"/>
  <c r="BL172" i="71"/>
  <c r="BK172" i="71"/>
  <c r="BJ172" i="71"/>
  <c r="BI172" i="71"/>
  <c r="BH172" i="71"/>
  <c r="BG172" i="71"/>
  <c r="BV171" i="71"/>
  <c r="BU171" i="71"/>
  <c r="BT171" i="71"/>
  <c r="BS171" i="71"/>
  <c r="BR171" i="71"/>
  <c r="BQ171" i="71"/>
  <c r="BP171" i="71"/>
  <c r="BM171" i="71"/>
  <c r="BL171" i="71"/>
  <c r="BK171" i="71"/>
  <c r="BJ171" i="71"/>
  <c r="BI171" i="71"/>
  <c r="BH171" i="71"/>
  <c r="BG171" i="71"/>
  <c r="BV170" i="71"/>
  <c r="BU170" i="71"/>
  <c r="BT170" i="71"/>
  <c r="BS170" i="71"/>
  <c r="BR170" i="71"/>
  <c r="BQ170" i="71"/>
  <c r="BP170" i="71"/>
  <c r="BM170" i="71"/>
  <c r="BL170" i="71"/>
  <c r="BK170" i="71"/>
  <c r="BJ170" i="71"/>
  <c r="BI170" i="71"/>
  <c r="BH170" i="71"/>
  <c r="BG170" i="71"/>
  <c r="BV169" i="71"/>
  <c r="BU169" i="71"/>
  <c r="BT169" i="71"/>
  <c r="BS169" i="71"/>
  <c r="BR169" i="71"/>
  <c r="BQ169" i="71"/>
  <c r="BP169" i="71"/>
  <c r="BM169" i="71"/>
  <c r="BL169" i="71"/>
  <c r="BK169" i="71"/>
  <c r="BJ169" i="71"/>
  <c r="BI169" i="71"/>
  <c r="BH169" i="71"/>
  <c r="BG169" i="71"/>
  <c r="BV168" i="71"/>
  <c r="BU168" i="71"/>
  <c r="BT168" i="71"/>
  <c r="BS168" i="71"/>
  <c r="BR168" i="71"/>
  <c r="BQ168" i="71"/>
  <c r="BP168" i="71"/>
  <c r="BM168" i="71"/>
  <c r="BL168" i="71"/>
  <c r="BK168" i="71"/>
  <c r="BJ168" i="71"/>
  <c r="BI168" i="71"/>
  <c r="BH168" i="71"/>
  <c r="BG168" i="71"/>
  <c r="BV167" i="71"/>
  <c r="BU167" i="71"/>
  <c r="BT167" i="71"/>
  <c r="BS167" i="71"/>
  <c r="BR167" i="71"/>
  <c r="BQ167" i="71"/>
  <c r="BP167" i="71"/>
  <c r="BM167" i="71"/>
  <c r="BL167" i="71"/>
  <c r="BK167" i="71"/>
  <c r="BJ167" i="71"/>
  <c r="BI167" i="71"/>
  <c r="BH167" i="71"/>
  <c r="BG167" i="71"/>
  <c r="BV166" i="71"/>
  <c r="BU166" i="71"/>
  <c r="BT166" i="71"/>
  <c r="BS166" i="71"/>
  <c r="BR166" i="71"/>
  <c r="BQ166" i="71"/>
  <c r="BP166" i="71"/>
  <c r="BM166" i="71"/>
  <c r="BL166" i="71"/>
  <c r="BK166" i="71"/>
  <c r="BJ166" i="71"/>
  <c r="BI166" i="71"/>
  <c r="BH166" i="71"/>
  <c r="BG166" i="71"/>
  <c r="BV165" i="71"/>
  <c r="BU165" i="71"/>
  <c r="BT165" i="71"/>
  <c r="BS165" i="71"/>
  <c r="BR165" i="71"/>
  <c r="BQ165" i="71"/>
  <c r="BP165" i="71"/>
  <c r="BM165" i="71"/>
  <c r="BL165" i="71"/>
  <c r="BK165" i="71"/>
  <c r="BJ165" i="71"/>
  <c r="BI165" i="71"/>
  <c r="BH165" i="71"/>
  <c r="BG165" i="71"/>
  <c r="BV164" i="71"/>
  <c r="BU164" i="71"/>
  <c r="BT164" i="71"/>
  <c r="BS164" i="71"/>
  <c r="BR164" i="71"/>
  <c r="BQ164" i="71"/>
  <c r="BP164" i="71"/>
  <c r="BM164" i="71"/>
  <c r="BL164" i="71"/>
  <c r="BK164" i="71"/>
  <c r="BJ164" i="71"/>
  <c r="BI164" i="71"/>
  <c r="BH164" i="71"/>
  <c r="BG164" i="71"/>
  <c r="BV163" i="71"/>
  <c r="BU163" i="71"/>
  <c r="BT163" i="71"/>
  <c r="BS163" i="71"/>
  <c r="BR163" i="71"/>
  <c r="BQ163" i="71"/>
  <c r="BP163" i="71"/>
  <c r="BM163" i="71"/>
  <c r="BL163" i="71"/>
  <c r="BK163" i="71"/>
  <c r="BJ163" i="71"/>
  <c r="BI163" i="71"/>
  <c r="BH163" i="71"/>
  <c r="BG163" i="71"/>
  <c r="BV162" i="71"/>
  <c r="BU162" i="71"/>
  <c r="BT162" i="71"/>
  <c r="BS162" i="71"/>
  <c r="BR162" i="71"/>
  <c r="BQ162" i="71"/>
  <c r="BP162" i="71"/>
  <c r="BM162" i="71"/>
  <c r="BL162" i="71"/>
  <c r="BK162" i="71"/>
  <c r="BJ162" i="71"/>
  <c r="BI162" i="71"/>
  <c r="BH162" i="71"/>
  <c r="BG162" i="71"/>
  <c r="BV161" i="71"/>
  <c r="BU161" i="71"/>
  <c r="BT161" i="71"/>
  <c r="BS161" i="71"/>
  <c r="BR161" i="71"/>
  <c r="BQ161" i="71"/>
  <c r="BP161" i="71"/>
  <c r="BM161" i="71"/>
  <c r="BL161" i="71"/>
  <c r="BK161" i="71"/>
  <c r="BJ161" i="71"/>
  <c r="BI161" i="71"/>
  <c r="BH161" i="71"/>
  <c r="BG161" i="71"/>
  <c r="BV160" i="71"/>
  <c r="BU160" i="71"/>
  <c r="BT160" i="71"/>
  <c r="BS160" i="71"/>
  <c r="BR160" i="71"/>
  <c r="BQ160" i="71"/>
  <c r="BP160" i="71"/>
  <c r="BM160" i="71"/>
  <c r="BL160" i="71"/>
  <c r="BK160" i="71"/>
  <c r="BJ160" i="71"/>
  <c r="BI160" i="71"/>
  <c r="BH160" i="71"/>
  <c r="BG160" i="71"/>
  <c r="BV159" i="71"/>
  <c r="BU159" i="71"/>
  <c r="BT159" i="71"/>
  <c r="BS159" i="71"/>
  <c r="BR159" i="71"/>
  <c r="BQ159" i="71"/>
  <c r="BP159" i="71"/>
  <c r="BM159" i="71"/>
  <c r="BL159" i="71"/>
  <c r="BK159" i="71"/>
  <c r="BJ159" i="71"/>
  <c r="BI159" i="71"/>
  <c r="BH159" i="71"/>
  <c r="BG159" i="71"/>
  <c r="BV158" i="71"/>
  <c r="BU158" i="71"/>
  <c r="BT158" i="71"/>
  <c r="BS158" i="71"/>
  <c r="BR158" i="71"/>
  <c r="BQ158" i="71"/>
  <c r="BP158" i="71"/>
  <c r="BM158" i="71"/>
  <c r="BL158" i="71"/>
  <c r="BK158" i="71"/>
  <c r="BJ158" i="71"/>
  <c r="BI158" i="71"/>
  <c r="BH158" i="71"/>
  <c r="BG158" i="71"/>
  <c r="BV157" i="71"/>
  <c r="BU157" i="71"/>
  <c r="BT157" i="71"/>
  <c r="BS157" i="71"/>
  <c r="BR157" i="71"/>
  <c r="BQ157" i="71"/>
  <c r="BP157" i="71"/>
  <c r="BM157" i="71"/>
  <c r="BL157" i="71"/>
  <c r="BK157" i="71"/>
  <c r="BJ157" i="71"/>
  <c r="BI157" i="71"/>
  <c r="BH157" i="71"/>
  <c r="BG157" i="71"/>
  <c r="BV156" i="71"/>
  <c r="BU156" i="71"/>
  <c r="BT156" i="71"/>
  <c r="BS156" i="71"/>
  <c r="BR156" i="71"/>
  <c r="BQ156" i="71"/>
  <c r="BP156" i="71"/>
  <c r="BM156" i="71"/>
  <c r="BL156" i="71"/>
  <c r="BK156" i="71"/>
  <c r="BJ156" i="71"/>
  <c r="BI156" i="71"/>
  <c r="BH156" i="71"/>
  <c r="BG156" i="71"/>
  <c r="BV155" i="71"/>
  <c r="BU155" i="71"/>
  <c r="BT155" i="71"/>
  <c r="BS155" i="71"/>
  <c r="BR155" i="71"/>
  <c r="BQ155" i="71"/>
  <c r="BP155" i="71"/>
  <c r="BM155" i="71"/>
  <c r="BL155" i="71"/>
  <c r="BK155" i="71"/>
  <c r="BJ155" i="71"/>
  <c r="BI155" i="71"/>
  <c r="BH155" i="71"/>
  <c r="BG155" i="71"/>
  <c r="BV154" i="71"/>
  <c r="BU154" i="71"/>
  <c r="BT154" i="71"/>
  <c r="BS154" i="71"/>
  <c r="BR154" i="71"/>
  <c r="BQ154" i="71"/>
  <c r="BP154" i="71"/>
  <c r="BM154" i="71"/>
  <c r="BL154" i="71"/>
  <c r="BK154" i="71"/>
  <c r="BJ154" i="71"/>
  <c r="BI154" i="71"/>
  <c r="BH154" i="71"/>
  <c r="BG154" i="71"/>
  <c r="BV153" i="71"/>
  <c r="BU153" i="71"/>
  <c r="BT153" i="71"/>
  <c r="BS153" i="71"/>
  <c r="BR153" i="71"/>
  <c r="BQ153" i="71"/>
  <c r="BP153" i="71"/>
  <c r="BM153" i="71"/>
  <c r="BL153" i="71"/>
  <c r="BK153" i="71"/>
  <c r="BJ153" i="71"/>
  <c r="BI153" i="71"/>
  <c r="BH153" i="71"/>
  <c r="BG153" i="71"/>
  <c r="BV152" i="71"/>
  <c r="BU152" i="71"/>
  <c r="BT152" i="71"/>
  <c r="BS152" i="71"/>
  <c r="BR152" i="71"/>
  <c r="BQ152" i="71"/>
  <c r="BP152" i="71"/>
  <c r="BM152" i="71"/>
  <c r="BL152" i="71"/>
  <c r="BK152" i="71"/>
  <c r="BJ152" i="71"/>
  <c r="BI152" i="71"/>
  <c r="BH152" i="71"/>
  <c r="BG152" i="71"/>
  <c r="BV151" i="71"/>
  <c r="BU151" i="71"/>
  <c r="BT151" i="71"/>
  <c r="BS151" i="71"/>
  <c r="BR151" i="71"/>
  <c r="BQ151" i="71"/>
  <c r="BP151" i="71"/>
  <c r="BM151" i="71"/>
  <c r="BL151" i="71"/>
  <c r="BK151" i="71"/>
  <c r="BJ151" i="71"/>
  <c r="BI151" i="71"/>
  <c r="BH151" i="71"/>
  <c r="BG151" i="71"/>
  <c r="BV150" i="71"/>
  <c r="BU150" i="71"/>
  <c r="BT150" i="71"/>
  <c r="BS150" i="71"/>
  <c r="BR150" i="71"/>
  <c r="BQ150" i="71"/>
  <c r="BP150" i="71"/>
  <c r="BM150" i="71"/>
  <c r="BL150" i="71"/>
  <c r="BK150" i="71"/>
  <c r="BJ150" i="71"/>
  <c r="BI150" i="71"/>
  <c r="BH150" i="71"/>
  <c r="BG150" i="71"/>
  <c r="BV149" i="71"/>
  <c r="BU149" i="71"/>
  <c r="BT149" i="71"/>
  <c r="BS149" i="71"/>
  <c r="BR149" i="71"/>
  <c r="BQ149" i="71"/>
  <c r="BP149" i="71"/>
  <c r="BM149" i="71"/>
  <c r="BL149" i="71"/>
  <c r="BK149" i="71"/>
  <c r="BJ149" i="71"/>
  <c r="BI149" i="71"/>
  <c r="BH149" i="71"/>
  <c r="BG149" i="71"/>
  <c r="BV148" i="71"/>
  <c r="BU148" i="71"/>
  <c r="BT148" i="71"/>
  <c r="BS148" i="71"/>
  <c r="BR148" i="71"/>
  <c r="BQ148" i="71"/>
  <c r="BP148" i="71"/>
  <c r="BM148" i="71"/>
  <c r="BL148" i="71"/>
  <c r="BK148" i="71"/>
  <c r="BJ148" i="71"/>
  <c r="BI148" i="71"/>
  <c r="BH148" i="71"/>
  <c r="BG148" i="71"/>
  <c r="BV147" i="71"/>
  <c r="BU147" i="71"/>
  <c r="BT147" i="71"/>
  <c r="BS147" i="71"/>
  <c r="BR147" i="71"/>
  <c r="BQ147" i="71"/>
  <c r="BP147" i="71"/>
  <c r="BM147" i="71"/>
  <c r="BL147" i="71"/>
  <c r="BK147" i="71"/>
  <c r="BJ147" i="71"/>
  <c r="BI147" i="71"/>
  <c r="BH147" i="71"/>
  <c r="BG147" i="71"/>
  <c r="BV146" i="71"/>
  <c r="BU146" i="71"/>
  <c r="BT146" i="71"/>
  <c r="BS146" i="71"/>
  <c r="BR146" i="71"/>
  <c r="BQ146" i="71"/>
  <c r="BP146" i="71"/>
  <c r="BM146" i="71"/>
  <c r="BL146" i="71"/>
  <c r="BK146" i="71"/>
  <c r="BJ146" i="71"/>
  <c r="BI146" i="71"/>
  <c r="BH146" i="71"/>
  <c r="BG146" i="71"/>
  <c r="BV145" i="71"/>
  <c r="BU145" i="71"/>
  <c r="BT145" i="71"/>
  <c r="BS145" i="71"/>
  <c r="BR145" i="71"/>
  <c r="BQ145" i="71"/>
  <c r="BP145" i="71"/>
  <c r="BM145" i="71"/>
  <c r="BL145" i="71"/>
  <c r="BK145" i="71"/>
  <c r="BJ145" i="71"/>
  <c r="BI145" i="71"/>
  <c r="BH145" i="71"/>
  <c r="BG145" i="71"/>
  <c r="BV144" i="71"/>
  <c r="BU144" i="71"/>
  <c r="BT144" i="71"/>
  <c r="BS144" i="71"/>
  <c r="BR144" i="71"/>
  <c r="BQ144" i="71"/>
  <c r="BP144" i="71"/>
  <c r="BM144" i="71"/>
  <c r="BL144" i="71"/>
  <c r="BK144" i="71"/>
  <c r="BJ144" i="71"/>
  <c r="BI144" i="71"/>
  <c r="BH144" i="71"/>
  <c r="BG144" i="71"/>
  <c r="BV143" i="71"/>
  <c r="BU143" i="71"/>
  <c r="BT143" i="71"/>
  <c r="BS143" i="71"/>
  <c r="BR143" i="71"/>
  <c r="BQ143" i="71"/>
  <c r="BP143" i="71"/>
  <c r="BM143" i="71"/>
  <c r="BL143" i="71"/>
  <c r="BK143" i="71"/>
  <c r="BJ143" i="71"/>
  <c r="BI143" i="71"/>
  <c r="BH143" i="71"/>
  <c r="BG143" i="71"/>
  <c r="BV142" i="71"/>
  <c r="BU142" i="71"/>
  <c r="BT142" i="71"/>
  <c r="BS142" i="71"/>
  <c r="BR142" i="71"/>
  <c r="BQ142" i="71"/>
  <c r="BP142" i="71"/>
  <c r="BM142" i="71"/>
  <c r="BL142" i="71"/>
  <c r="BK142" i="71"/>
  <c r="BJ142" i="71"/>
  <c r="BI142" i="71"/>
  <c r="BH142" i="71"/>
  <c r="BG142" i="71"/>
  <c r="BV141" i="71"/>
  <c r="BU141" i="71"/>
  <c r="BT141" i="71"/>
  <c r="BS141" i="71"/>
  <c r="BR141" i="71"/>
  <c r="BQ141" i="71"/>
  <c r="BP141" i="71"/>
  <c r="BM141" i="71"/>
  <c r="BL141" i="71"/>
  <c r="BK141" i="71"/>
  <c r="BJ141" i="71"/>
  <c r="BI141" i="71"/>
  <c r="BH141" i="71"/>
  <c r="BG141" i="71"/>
  <c r="BV140" i="71"/>
  <c r="BU140" i="71"/>
  <c r="BT140" i="71"/>
  <c r="BS140" i="71"/>
  <c r="BR140" i="71"/>
  <c r="BQ140" i="71"/>
  <c r="BP140" i="71"/>
  <c r="BM140" i="71"/>
  <c r="BL140" i="71"/>
  <c r="BK140" i="71"/>
  <c r="BJ140" i="71"/>
  <c r="BI140" i="71"/>
  <c r="BH140" i="71"/>
  <c r="BG140" i="71"/>
  <c r="BV139" i="71"/>
  <c r="BU139" i="71"/>
  <c r="BT139" i="71"/>
  <c r="BS139" i="71"/>
  <c r="BR139" i="71"/>
  <c r="BQ139" i="71"/>
  <c r="BP139" i="71"/>
  <c r="BM139" i="71"/>
  <c r="BL139" i="71"/>
  <c r="BK139" i="71"/>
  <c r="BJ139" i="71"/>
  <c r="BI139" i="71"/>
  <c r="BH139" i="71"/>
  <c r="BG139" i="71"/>
  <c r="BV138" i="71"/>
  <c r="BU138" i="71"/>
  <c r="BT138" i="71"/>
  <c r="BS138" i="71"/>
  <c r="BR138" i="71"/>
  <c r="BQ138" i="71"/>
  <c r="BP138" i="71"/>
  <c r="BM138" i="71"/>
  <c r="BL138" i="71"/>
  <c r="BK138" i="71"/>
  <c r="BJ138" i="71"/>
  <c r="BI138" i="71"/>
  <c r="BH138" i="71"/>
  <c r="BG138" i="71"/>
  <c r="BV137" i="71"/>
  <c r="BU137" i="71"/>
  <c r="BT137" i="71"/>
  <c r="BS137" i="71"/>
  <c r="BR137" i="71"/>
  <c r="BQ137" i="71"/>
  <c r="BP137" i="71"/>
  <c r="BM137" i="71"/>
  <c r="BL137" i="71"/>
  <c r="BK137" i="71"/>
  <c r="BJ137" i="71"/>
  <c r="BI137" i="71"/>
  <c r="BH137" i="71"/>
  <c r="BG137" i="71"/>
  <c r="BV136" i="71"/>
  <c r="BU136" i="71"/>
  <c r="BT136" i="71"/>
  <c r="BS136" i="71"/>
  <c r="BR136" i="71"/>
  <c r="BQ136" i="71"/>
  <c r="BP136" i="71"/>
  <c r="BM136" i="71"/>
  <c r="BL136" i="71"/>
  <c r="BK136" i="71"/>
  <c r="BJ136" i="71"/>
  <c r="BI136" i="71"/>
  <c r="BH136" i="71"/>
  <c r="BG136" i="71"/>
  <c r="BV135" i="71"/>
  <c r="BU135" i="71"/>
  <c r="BT135" i="71"/>
  <c r="BS135" i="71"/>
  <c r="BR135" i="71"/>
  <c r="BQ135" i="71"/>
  <c r="BP135" i="71"/>
  <c r="BM135" i="71"/>
  <c r="BL135" i="71"/>
  <c r="BK135" i="71"/>
  <c r="BJ135" i="71"/>
  <c r="BI135" i="71"/>
  <c r="BH135" i="71"/>
  <c r="BG135" i="71"/>
  <c r="BV134" i="71"/>
  <c r="BU134" i="71"/>
  <c r="BT134" i="71"/>
  <c r="BS134" i="71"/>
  <c r="BR134" i="71"/>
  <c r="BQ134" i="71"/>
  <c r="BP134" i="71"/>
  <c r="BM134" i="71"/>
  <c r="BL134" i="71"/>
  <c r="BK134" i="71"/>
  <c r="BJ134" i="71"/>
  <c r="BI134" i="71"/>
  <c r="BH134" i="71"/>
  <c r="BG134" i="71"/>
  <c r="BV133" i="71"/>
  <c r="BU133" i="71"/>
  <c r="BT133" i="71"/>
  <c r="BS133" i="71"/>
  <c r="BR133" i="71"/>
  <c r="BQ133" i="71"/>
  <c r="BP133" i="71"/>
  <c r="BM133" i="71"/>
  <c r="BL133" i="71"/>
  <c r="BK133" i="71"/>
  <c r="BJ133" i="71"/>
  <c r="BI133" i="71"/>
  <c r="BH133" i="71"/>
  <c r="BG133" i="71"/>
  <c r="BV132" i="71"/>
  <c r="BU132" i="71"/>
  <c r="BT132" i="71"/>
  <c r="BS132" i="71"/>
  <c r="BR132" i="71"/>
  <c r="BQ132" i="71"/>
  <c r="BP132" i="71"/>
  <c r="BM132" i="71"/>
  <c r="BL132" i="71"/>
  <c r="BK132" i="71"/>
  <c r="BJ132" i="71"/>
  <c r="BI132" i="71"/>
  <c r="BH132" i="71"/>
  <c r="BG132" i="71"/>
  <c r="BV131" i="71"/>
  <c r="BU131" i="71"/>
  <c r="BT131" i="71"/>
  <c r="BS131" i="71"/>
  <c r="BR131" i="71"/>
  <c r="BQ131" i="71"/>
  <c r="BP131" i="71"/>
  <c r="BM131" i="71"/>
  <c r="BL131" i="71"/>
  <c r="BK131" i="71"/>
  <c r="BJ131" i="71"/>
  <c r="BI131" i="71"/>
  <c r="BH131" i="71"/>
  <c r="BG131" i="71"/>
  <c r="BV130" i="71"/>
  <c r="BU130" i="71"/>
  <c r="BT130" i="71"/>
  <c r="BS130" i="71"/>
  <c r="BR130" i="71"/>
  <c r="BQ130" i="71"/>
  <c r="BP130" i="71"/>
  <c r="BM130" i="71"/>
  <c r="BL130" i="71"/>
  <c r="BK130" i="71"/>
  <c r="BJ130" i="71"/>
  <c r="BI130" i="71"/>
  <c r="BH130" i="71"/>
  <c r="BG130" i="71"/>
  <c r="BV129" i="71"/>
  <c r="BU129" i="71"/>
  <c r="BT129" i="71"/>
  <c r="BS129" i="71"/>
  <c r="BR129" i="71"/>
  <c r="BQ129" i="71"/>
  <c r="BP129" i="71"/>
  <c r="BM129" i="71"/>
  <c r="BL129" i="71"/>
  <c r="BK129" i="71"/>
  <c r="BJ129" i="71"/>
  <c r="BI129" i="71"/>
  <c r="BH129" i="71"/>
  <c r="BG129" i="71"/>
  <c r="BV128" i="71"/>
  <c r="BU128" i="71"/>
  <c r="BT128" i="71"/>
  <c r="BS128" i="71"/>
  <c r="BR128" i="71"/>
  <c r="BQ128" i="71"/>
  <c r="BP128" i="71"/>
  <c r="BM128" i="71"/>
  <c r="BL128" i="71"/>
  <c r="BK128" i="71"/>
  <c r="BJ128" i="71"/>
  <c r="BI128" i="71"/>
  <c r="BH128" i="71"/>
  <c r="BG128" i="71"/>
  <c r="BV127" i="71"/>
  <c r="BU127" i="71"/>
  <c r="BT127" i="71"/>
  <c r="BS127" i="71"/>
  <c r="BR127" i="71"/>
  <c r="BQ127" i="71"/>
  <c r="BP127" i="71"/>
  <c r="BM127" i="71"/>
  <c r="BL127" i="71"/>
  <c r="BK127" i="71"/>
  <c r="BJ127" i="71"/>
  <c r="BI127" i="71"/>
  <c r="BH127" i="71"/>
  <c r="BG127" i="71"/>
  <c r="BV126" i="71"/>
  <c r="BU126" i="71"/>
  <c r="BT126" i="71"/>
  <c r="BS126" i="71"/>
  <c r="BR126" i="71"/>
  <c r="BQ126" i="71"/>
  <c r="BP126" i="71"/>
  <c r="BM126" i="71"/>
  <c r="BL126" i="71"/>
  <c r="BK126" i="71"/>
  <c r="BJ126" i="71"/>
  <c r="BI126" i="71"/>
  <c r="BH126" i="71"/>
  <c r="BG126" i="71"/>
  <c r="BV125" i="71"/>
  <c r="BU125" i="71"/>
  <c r="BT125" i="71"/>
  <c r="BS125" i="71"/>
  <c r="BR125" i="71"/>
  <c r="BQ125" i="71"/>
  <c r="BP125" i="71"/>
  <c r="BM125" i="71"/>
  <c r="BL125" i="71"/>
  <c r="BK125" i="71"/>
  <c r="BJ125" i="71"/>
  <c r="BI125" i="71"/>
  <c r="BH125" i="71"/>
  <c r="BG125" i="71"/>
  <c r="BV124" i="71"/>
  <c r="BU124" i="71"/>
  <c r="BT124" i="71"/>
  <c r="BS124" i="71"/>
  <c r="BR124" i="71"/>
  <c r="BQ124" i="71"/>
  <c r="BP124" i="71"/>
  <c r="BM124" i="71"/>
  <c r="BL124" i="71"/>
  <c r="BK124" i="71"/>
  <c r="BJ124" i="71"/>
  <c r="BI124" i="71"/>
  <c r="BH124" i="71"/>
  <c r="BG124" i="71"/>
  <c r="BV123" i="71"/>
  <c r="BU123" i="71"/>
  <c r="BT123" i="71"/>
  <c r="BS123" i="71"/>
  <c r="BR123" i="71"/>
  <c r="BQ123" i="71"/>
  <c r="BP123" i="71"/>
  <c r="BM123" i="71"/>
  <c r="BL123" i="71"/>
  <c r="BK123" i="71"/>
  <c r="BJ123" i="71"/>
  <c r="BI123" i="71"/>
  <c r="BH123" i="71"/>
  <c r="BG123" i="71"/>
  <c r="BV122" i="71"/>
  <c r="BU122" i="71"/>
  <c r="BT122" i="71"/>
  <c r="BS122" i="71"/>
  <c r="BR122" i="71"/>
  <c r="BQ122" i="71"/>
  <c r="BP122" i="71"/>
  <c r="BM122" i="71"/>
  <c r="BL122" i="71"/>
  <c r="BK122" i="71"/>
  <c r="BJ122" i="71"/>
  <c r="BI122" i="71"/>
  <c r="BH122" i="71"/>
  <c r="BG122" i="71"/>
  <c r="BV121" i="71"/>
  <c r="BU121" i="71"/>
  <c r="BT121" i="71"/>
  <c r="BS121" i="71"/>
  <c r="BR121" i="71"/>
  <c r="BQ121" i="71"/>
  <c r="BP121" i="71"/>
  <c r="BM121" i="71"/>
  <c r="BL121" i="71"/>
  <c r="BK121" i="71"/>
  <c r="BJ121" i="71"/>
  <c r="BI121" i="71"/>
  <c r="BH121" i="71"/>
  <c r="BG121" i="71"/>
  <c r="BV120" i="71"/>
  <c r="BU120" i="71"/>
  <c r="BT120" i="71"/>
  <c r="BS120" i="71"/>
  <c r="BR120" i="71"/>
  <c r="BQ120" i="71"/>
  <c r="BP120" i="71"/>
  <c r="BM120" i="71"/>
  <c r="BL120" i="71"/>
  <c r="BK120" i="71"/>
  <c r="BJ120" i="71"/>
  <c r="BI120" i="71"/>
  <c r="BH120" i="71"/>
  <c r="BG120" i="71"/>
  <c r="BV119" i="71"/>
  <c r="BU119" i="71"/>
  <c r="BT119" i="71"/>
  <c r="BS119" i="71"/>
  <c r="BR119" i="71"/>
  <c r="BQ119" i="71"/>
  <c r="BP119" i="71"/>
  <c r="BM119" i="71"/>
  <c r="BL119" i="71"/>
  <c r="BK119" i="71"/>
  <c r="BJ119" i="71"/>
  <c r="BI119" i="71"/>
  <c r="BH119" i="71"/>
  <c r="BG119" i="71"/>
  <c r="BV118" i="71"/>
  <c r="BU118" i="71"/>
  <c r="BT118" i="71"/>
  <c r="BS118" i="71"/>
  <c r="BR118" i="71"/>
  <c r="BQ118" i="71"/>
  <c r="BP118" i="71"/>
  <c r="BM118" i="71"/>
  <c r="BL118" i="71"/>
  <c r="BK118" i="71"/>
  <c r="BJ118" i="71"/>
  <c r="BI118" i="71"/>
  <c r="BH118" i="71"/>
  <c r="BG118" i="71"/>
  <c r="BV117" i="71"/>
  <c r="BU117" i="71"/>
  <c r="BT117" i="71"/>
  <c r="BS117" i="71"/>
  <c r="BR117" i="71"/>
  <c r="BQ117" i="71"/>
  <c r="BP117" i="71"/>
  <c r="BM117" i="71"/>
  <c r="BL117" i="71"/>
  <c r="BK117" i="71"/>
  <c r="BJ117" i="71"/>
  <c r="BI117" i="71"/>
  <c r="BH117" i="71"/>
  <c r="BG117" i="71"/>
  <c r="BV116" i="71"/>
  <c r="BU116" i="71"/>
  <c r="BT116" i="71"/>
  <c r="BS116" i="71"/>
  <c r="BR116" i="71"/>
  <c r="BQ116" i="71"/>
  <c r="BP116" i="71"/>
  <c r="BM116" i="71"/>
  <c r="BL116" i="71"/>
  <c r="BK116" i="71"/>
  <c r="BJ116" i="71"/>
  <c r="BI116" i="71"/>
  <c r="BH116" i="71"/>
  <c r="BG116" i="71"/>
  <c r="BV115" i="71"/>
  <c r="BU115" i="71"/>
  <c r="BT115" i="71"/>
  <c r="BS115" i="71"/>
  <c r="BR115" i="71"/>
  <c r="BQ115" i="71"/>
  <c r="BP115" i="71"/>
  <c r="BM115" i="71"/>
  <c r="BL115" i="71"/>
  <c r="BK115" i="71"/>
  <c r="BJ115" i="71"/>
  <c r="BI115" i="71"/>
  <c r="BH115" i="71"/>
  <c r="BG115" i="71"/>
  <c r="BV114" i="71"/>
  <c r="BU114" i="71"/>
  <c r="BT114" i="71"/>
  <c r="BS114" i="71"/>
  <c r="BR114" i="71"/>
  <c r="BQ114" i="71"/>
  <c r="BP114" i="71"/>
  <c r="BM114" i="71"/>
  <c r="BL114" i="71"/>
  <c r="BK114" i="71"/>
  <c r="BJ114" i="71"/>
  <c r="BI114" i="71"/>
  <c r="BH114" i="71"/>
  <c r="BG114" i="71"/>
  <c r="BV113" i="71"/>
  <c r="BU113" i="71"/>
  <c r="BT113" i="71"/>
  <c r="BS113" i="71"/>
  <c r="BR113" i="71"/>
  <c r="BQ113" i="71"/>
  <c r="BP113" i="71"/>
  <c r="BM113" i="71"/>
  <c r="BL113" i="71"/>
  <c r="BK113" i="71"/>
  <c r="BJ113" i="71"/>
  <c r="BI113" i="71"/>
  <c r="BH113" i="71"/>
  <c r="BG113" i="71"/>
  <c r="BV112" i="71"/>
  <c r="BU112" i="71"/>
  <c r="BT112" i="71"/>
  <c r="BS112" i="71"/>
  <c r="BR112" i="71"/>
  <c r="BQ112" i="71"/>
  <c r="BP112" i="71"/>
  <c r="BM112" i="71"/>
  <c r="BL112" i="71"/>
  <c r="BK112" i="71"/>
  <c r="BJ112" i="71"/>
  <c r="BI112" i="71"/>
  <c r="BH112" i="71"/>
  <c r="BG112" i="71"/>
  <c r="BV111" i="71"/>
  <c r="BU111" i="71"/>
  <c r="BT111" i="71"/>
  <c r="BS111" i="71"/>
  <c r="BR111" i="71"/>
  <c r="BQ111" i="71"/>
  <c r="BP111" i="71"/>
  <c r="BM111" i="71"/>
  <c r="BL111" i="71"/>
  <c r="BK111" i="71"/>
  <c r="BJ111" i="71"/>
  <c r="BI111" i="71"/>
  <c r="BH111" i="71"/>
  <c r="BG111" i="71"/>
  <c r="BV110" i="71"/>
  <c r="BU110" i="71"/>
  <c r="BT110" i="71"/>
  <c r="BS110" i="71"/>
  <c r="BR110" i="71"/>
  <c r="BQ110" i="71"/>
  <c r="BP110" i="71"/>
  <c r="BM110" i="71"/>
  <c r="BL110" i="71"/>
  <c r="BK110" i="71"/>
  <c r="BJ110" i="71"/>
  <c r="BI110" i="71"/>
  <c r="BH110" i="71"/>
  <c r="BG110" i="71"/>
  <c r="BV109" i="71"/>
  <c r="BU109" i="71"/>
  <c r="BT109" i="71"/>
  <c r="BS109" i="71"/>
  <c r="BR109" i="71"/>
  <c r="BQ109" i="71"/>
  <c r="BP109" i="71"/>
  <c r="BM109" i="71"/>
  <c r="BL109" i="71"/>
  <c r="BK109" i="71"/>
  <c r="BJ109" i="71"/>
  <c r="BI109" i="71"/>
  <c r="BH109" i="71"/>
  <c r="BG109" i="71"/>
  <c r="BV108" i="71"/>
  <c r="BU108" i="71"/>
  <c r="BT108" i="71"/>
  <c r="BS108" i="71"/>
  <c r="BR108" i="71"/>
  <c r="BQ108" i="71"/>
  <c r="BP108" i="71"/>
  <c r="BM108" i="71"/>
  <c r="BL108" i="71"/>
  <c r="BK108" i="71"/>
  <c r="BJ108" i="71"/>
  <c r="BI108" i="71"/>
  <c r="BH108" i="71"/>
  <c r="BG108" i="71"/>
  <c r="BV107" i="71"/>
  <c r="BU107" i="71"/>
  <c r="BT107" i="71"/>
  <c r="BS107" i="71"/>
  <c r="BR107" i="71"/>
  <c r="BQ107" i="71"/>
  <c r="BP107" i="71"/>
  <c r="BM107" i="71"/>
  <c r="BL107" i="71"/>
  <c r="BK107" i="71"/>
  <c r="BJ107" i="71"/>
  <c r="BI107" i="71"/>
  <c r="BH107" i="71"/>
  <c r="BG107" i="71"/>
  <c r="BV106" i="71"/>
  <c r="BU106" i="71"/>
  <c r="BT106" i="71"/>
  <c r="BS106" i="71"/>
  <c r="BR106" i="71"/>
  <c r="BQ106" i="71"/>
  <c r="BP106" i="71"/>
  <c r="BM106" i="71"/>
  <c r="BL106" i="71"/>
  <c r="BK106" i="71"/>
  <c r="BJ106" i="71"/>
  <c r="BI106" i="71"/>
  <c r="BH106" i="71"/>
  <c r="BG106" i="71"/>
  <c r="BV105" i="71"/>
  <c r="BU105" i="71"/>
  <c r="BT105" i="71"/>
  <c r="BS105" i="71"/>
  <c r="BR105" i="71"/>
  <c r="BQ105" i="71"/>
  <c r="BP105" i="71"/>
  <c r="BM105" i="71"/>
  <c r="BL105" i="71"/>
  <c r="BK105" i="71"/>
  <c r="BJ105" i="71"/>
  <c r="BI105" i="71"/>
  <c r="BH105" i="71"/>
  <c r="BG105" i="71"/>
  <c r="BV104" i="71"/>
  <c r="BU104" i="71"/>
  <c r="BT104" i="71"/>
  <c r="BS104" i="71"/>
  <c r="BR104" i="71"/>
  <c r="BQ104" i="71"/>
  <c r="BP104" i="71"/>
  <c r="BM104" i="71"/>
  <c r="BL104" i="71"/>
  <c r="BK104" i="71"/>
  <c r="BJ104" i="71"/>
  <c r="BI104" i="71"/>
  <c r="BH104" i="71"/>
  <c r="BG104" i="71"/>
  <c r="BV103" i="71"/>
  <c r="BU103" i="71"/>
  <c r="BT103" i="71"/>
  <c r="BS103" i="71"/>
  <c r="BR103" i="71"/>
  <c r="BQ103" i="71"/>
  <c r="BP103" i="71"/>
  <c r="BM103" i="71"/>
  <c r="BL103" i="71"/>
  <c r="BK103" i="71"/>
  <c r="BJ103" i="71"/>
  <c r="BI103" i="71"/>
  <c r="BH103" i="71"/>
  <c r="BG103" i="71"/>
  <c r="BV102" i="71"/>
  <c r="BU102" i="71"/>
  <c r="BT102" i="71"/>
  <c r="BS102" i="71"/>
  <c r="BR102" i="71"/>
  <c r="BQ102" i="71"/>
  <c r="BP102" i="71"/>
  <c r="BM102" i="71"/>
  <c r="BL102" i="71"/>
  <c r="BK102" i="71"/>
  <c r="BJ102" i="71"/>
  <c r="BI102" i="71"/>
  <c r="BH102" i="71"/>
  <c r="BG102" i="71"/>
  <c r="BV101" i="71"/>
  <c r="BU101" i="71"/>
  <c r="BT101" i="71"/>
  <c r="BS101" i="71"/>
  <c r="BR101" i="71"/>
  <c r="BQ101" i="71"/>
  <c r="BP101" i="71"/>
  <c r="BM101" i="71"/>
  <c r="BL101" i="71"/>
  <c r="BK101" i="71"/>
  <c r="BJ101" i="71"/>
  <c r="BI101" i="71"/>
  <c r="BH101" i="71"/>
  <c r="BG101" i="71"/>
  <c r="BV100" i="71"/>
  <c r="BU100" i="71"/>
  <c r="BT100" i="71"/>
  <c r="BS100" i="71"/>
  <c r="BR100" i="71"/>
  <c r="BQ100" i="71"/>
  <c r="BP100" i="71"/>
  <c r="BM100" i="71"/>
  <c r="BL100" i="71"/>
  <c r="BK100" i="71"/>
  <c r="BJ100" i="71"/>
  <c r="BI100" i="71"/>
  <c r="BH100" i="71"/>
  <c r="BG100" i="71"/>
  <c r="BV99" i="71"/>
  <c r="BU99" i="71"/>
  <c r="BT99" i="71"/>
  <c r="BS99" i="71"/>
  <c r="BR99" i="71"/>
  <c r="BQ99" i="71"/>
  <c r="BP99" i="71"/>
  <c r="BM99" i="71"/>
  <c r="BL99" i="71"/>
  <c r="BK99" i="71"/>
  <c r="BJ99" i="71"/>
  <c r="BI99" i="71"/>
  <c r="BH99" i="71"/>
  <c r="BG99" i="71"/>
  <c r="BV98" i="71"/>
  <c r="BU98" i="71"/>
  <c r="BT98" i="71"/>
  <c r="BS98" i="71"/>
  <c r="BR98" i="71"/>
  <c r="BQ98" i="71"/>
  <c r="BP98" i="71"/>
  <c r="BM98" i="71"/>
  <c r="BL98" i="71"/>
  <c r="BK98" i="71"/>
  <c r="BJ98" i="71"/>
  <c r="BI98" i="71"/>
  <c r="BH98" i="71"/>
  <c r="BG98" i="71"/>
  <c r="BV97" i="71"/>
  <c r="BU97" i="71"/>
  <c r="BT97" i="71"/>
  <c r="BS97" i="71"/>
  <c r="BR97" i="71"/>
  <c r="BQ97" i="71"/>
  <c r="BP97" i="71"/>
  <c r="BM97" i="71"/>
  <c r="BL97" i="71"/>
  <c r="BK97" i="71"/>
  <c r="BJ97" i="71"/>
  <c r="BI97" i="71"/>
  <c r="BH97" i="71"/>
  <c r="BG97" i="71"/>
  <c r="BV96" i="71"/>
  <c r="BU96" i="71"/>
  <c r="BT96" i="71"/>
  <c r="BS96" i="71"/>
  <c r="BR96" i="71"/>
  <c r="BQ96" i="71"/>
  <c r="BP96" i="71"/>
  <c r="BM96" i="71"/>
  <c r="BL96" i="71"/>
  <c r="BK96" i="71"/>
  <c r="BJ96" i="71"/>
  <c r="BI96" i="71"/>
  <c r="BH96" i="71"/>
  <c r="BG96" i="71"/>
  <c r="BV95" i="71"/>
  <c r="BU95" i="71"/>
  <c r="BT95" i="71"/>
  <c r="BS95" i="71"/>
  <c r="BR95" i="71"/>
  <c r="BQ95" i="71"/>
  <c r="BP95" i="71"/>
  <c r="BM95" i="71"/>
  <c r="BL95" i="71"/>
  <c r="BK95" i="71"/>
  <c r="BJ95" i="71"/>
  <c r="BI95" i="71"/>
  <c r="BH95" i="71"/>
  <c r="BG95" i="71"/>
  <c r="BV94" i="71"/>
  <c r="BU94" i="71"/>
  <c r="BT94" i="71"/>
  <c r="BS94" i="71"/>
  <c r="BR94" i="71"/>
  <c r="BQ94" i="71"/>
  <c r="BP94" i="71"/>
  <c r="BM94" i="71"/>
  <c r="BL94" i="71"/>
  <c r="BK94" i="71"/>
  <c r="BJ94" i="71"/>
  <c r="BI94" i="71"/>
  <c r="BH94" i="71"/>
  <c r="BG94" i="71"/>
  <c r="BV93" i="71"/>
  <c r="BU93" i="71"/>
  <c r="BT93" i="71"/>
  <c r="BS93" i="71"/>
  <c r="BR93" i="71"/>
  <c r="BQ93" i="71"/>
  <c r="BP93" i="71"/>
  <c r="BM93" i="71"/>
  <c r="BL93" i="71"/>
  <c r="BK93" i="71"/>
  <c r="BJ93" i="71"/>
  <c r="BI93" i="71"/>
  <c r="BH93" i="71"/>
  <c r="BG93" i="71"/>
  <c r="BV92" i="71"/>
  <c r="BU92" i="71"/>
  <c r="BT92" i="71"/>
  <c r="BS92" i="71"/>
  <c r="BR92" i="71"/>
  <c r="BQ92" i="71"/>
  <c r="BP92" i="71"/>
  <c r="BM92" i="71"/>
  <c r="BL92" i="71"/>
  <c r="BK92" i="71"/>
  <c r="BJ92" i="71"/>
  <c r="BI92" i="71"/>
  <c r="BH92" i="71"/>
  <c r="BG92" i="71"/>
  <c r="BV91" i="71"/>
  <c r="BU91" i="71"/>
  <c r="BT91" i="71"/>
  <c r="BS91" i="71"/>
  <c r="BR91" i="71"/>
  <c r="BQ91" i="71"/>
  <c r="BP91" i="71"/>
  <c r="BM91" i="71"/>
  <c r="BL91" i="71"/>
  <c r="BK91" i="71"/>
  <c r="BJ91" i="71"/>
  <c r="BI91" i="71"/>
  <c r="BH91" i="71"/>
  <c r="BG91" i="71"/>
  <c r="BV90" i="71"/>
  <c r="BU90" i="71"/>
  <c r="BT90" i="71"/>
  <c r="BS90" i="71"/>
  <c r="BR90" i="71"/>
  <c r="BQ90" i="71"/>
  <c r="BP90" i="71"/>
  <c r="BM90" i="71"/>
  <c r="BL90" i="71"/>
  <c r="BK90" i="71"/>
  <c r="BJ90" i="71"/>
  <c r="BI90" i="71"/>
  <c r="BH90" i="71"/>
  <c r="BG90" i="71"/>
  <c r="BV89" i="71"/>
  <c r="BU89" i="71"/>
  <c r="BT89" i="71"/>
  <c r="BS89" i="71"/>
  <c r="BR89" i="71"/>
  <c r="BQ89" i="71"/>
  <c r="BP89" i="71"/>
  <c r="BM89" i="71"/>
  <c r="BL89" i="71"/>
  <c r="BK89" i="71"/>
  <c r="BJ89" i="71"/>
  <c r="BI89" i="71"/>
  <c r="BH89" i="71"/>
  <c r="BG89" i="71"/>
  <c r="BV88" i="71"/>
  <c r="BU88" i="71"/>
  <c r="BT88" i="71"/>
  <c r="BS88" i="71"/>
  <c r="BR88" i="71"/>
  <c r="BQ88" i="71"/>
  <c r="BP88" i="71"/>
  <c r="BM88" i="71"/>
  <c r="BL88" i="71"/>
  <c r="BK88" i="71"/>
  <c r="BJ88" i="71"/>
  <c r="BI88" i="71"/>
  <c r="BH88" i="71"/>
  <c r="BG88" i="71"/>
  <c r="BV87" i="71"/>
  <c r="BU87" i="71"/>
  <c r="BT87" i="71"/>
  <c r="BS87" i="71"/>
  <c r="BR87" i="71"/>
  <c r="BQ87" i="71"/>
  <c r="BP87" i="71"/>
  <c r="BM87" i="71"/>
  <c r="BL87" i="71"/>
  <c r="BK87" i="71"/>
  <c r="BJ87" i="71"/>
  <c r="BI87" i="71"/>
  <c r="BH87" i="71"/>
  <c r="BG87" i="71"/>
  <c r="BV86" i="71"/>
  <c r="BU86" i="71"/>
  <c r="BT86" i="71"/>
  <c r="BS86" i="71"/>
  <c r="BR86" i="71"/>
  <c r="BQ86" i="71"/>
  <c r="BP86" i="71"/>
  <c r="BM86" i="71"/>
  <c r="BL86" i="71"/>
  <c r="BK86" i="71"/>
  <c r="BJ86" i="71"/>
  <c r="BI86" i="71"/>
  <c r="BH86" i="71"/>
  <c r="BG86" i="71"/>
  <c r="BV85" i="71"/>
  <c r="BU85" i="71"/>
  <c r="BT85" i="71"/>
  <c r="BS85" i="71"/>
  <c r="BR85" i="71"/>
  <c r="BQ85" i="71"/>
  <c r="BP85" i="71"/>
  <c r="BM85" i="71"/>
  <c r="BL85" i="71"/>
  <c r="BK85" i="71"/>
  <c r="BJ85" i="71"/>
  <c r="BI85" i="71"/>
  <c r="BH85" i="71"/>
  <c r="BG85" i="71"/>
  <c r="BV84" i="71"/>
  <c r="BU84" i="71"/>
  <c r="BT84" i="71"/>
  <c r="BS84" i="71"/>
  <c r="BR84" i="71"/>
  <c r="BQ84" i="71"/>
  <c r="BP84" i="71"/>
  <c r="BM84" i="71"/>
  <c r="BL84" i="71"/>
  <c r="BK84" i="71"/>
  <c r="BJ84" i="71"/>
  <c r="BI84" i="71"/>
  <c r="BH84" i="71"/>
  <c r="BG84" i="71"/>
  <c r="BV83" i="71"/>
  <c r="BU83" i="71"/>
  <c r="BT83" i="71"/>
  <c r="BS83" i="71"/>
  <c r="BR83" i="71"/>
  <c r="BQ83" i="71"/>
  <c r="BP83" i="71"/>
  <c r="BM83" i="71"/>
  <c r="BL83" i="71"/>
  <c r="BK83" i="71"/>
  <c r="BJ83" i="71"/>
  <c r="BI83" i="71"/>
  <c r="BH83" i="71"/>
  <c r="BG83" i="71"/>
  <c r="BV82" i="71"/>
  <c r="BU82" i="71"/>
  <c r="BT82" i="71"/>
  <c r="BS82" i="71"/>
  <c r="BR82" i="71"/>
  <c r="BQ82" i="71"/>
  <c r="BP82" i="71"/>
  <c r="BM82" i="71"/>
  <c r="BL82" i="71"/>
  <c r="BK82" i="71"/>
  <c r="BJ82" i="71"/>
  <c r="BI82" i="71"/>
  <c r="BH82" i="71"/>
  <c r="BG82" i="71"/>
  <c r="BV81" i="71"/>
  <c r="BU81" i="71"/>
  <c r="BT81" i="71"/>
  <c r="BS81" i="71"/>
  <c r="BR81" i="71"/>
  <c r="BQ81" i="71"/>
  <c r="BP81" i="71"/>
  <c r="BM81" i="71"/>
  <c r="BL81" i="71"/>
  <c r="BK81" i="71"/>
  <c r="BJ81" i="71"/>
  <c r="BI81" i="71"/>
  <c r="BH81" i="71"/>
  <c r="BG81" i="71"/>
  <c r="BV80" i="71"/>
  <c r="BU80" i="71"/>
  <c r="BT80" i="71"/>
  <c r="BS80" i="71"/>
  <c r="BR80" i="71"/>
  <c r="BQ80" i="71"/>
  <c r="BP80" i="71"/>
  <c r="BM80" i="71"/>
  <c r="BL80" i="71"/>
  <c r="BK80" i="71"/>
  <c r="BJ80" i="71"/>
  <c r="BI80" i="71"/>
  <c r="BH80" i="71"/>
  <c r="BG80" i="71"/>
  <c r="BV79" i="71"/>
  <c r="BU79" i="71"/>
  <c r="BT79" i="71"/>
  <c r="BS79" i="71"/>
  <c r="BR79" i="71"/>
  <c r="BQ79" i="71"/>
  <c r="BP79" i="71"/>
  <c r="BM79" i="71"/>
  <c r="BL79" i="71"/>
  <c r="BK79" i="71"/>
  <c r="BJ79" i="71"/>
  <c r="BI79" i="71"/>
  <c r="BH79" i="71"/>
  <c r="BG79" i="71"/>
  <c r="BV78" i="71"/>
  <c r="BU78" i="71"/>
  <c r="BT78" i="71"/>
  <c r="BS78" i="71"/>
  <c r="BR78" i="71"/>
  <c r="BQ78" i="71"/>
  <c r="BP78" i="71"/>
  <c r="BV77" i="71"/>
  <c r="BU77" i="71"/>
  <c r="BT77" i="71"/>
  <c r="BS77" i="71"/>
  <c r="BR77" i="71"/>
  <c r="BQ77" i="71"/>
  <c r="BP77" i="71"/>
  <c r="BV76" i="71"/>
  <c r="BU76" i="71"/>
  <c r="BT76" i="71"/>
  <c r="BS76" i="71"/>
  <c r="BR76" i="71"/>
  <c r="BQ76" i="71"/>
  <c r="BP76" i="71"/>
  <c r="BV75" i="71"/>
  <c r="BU75" i="71"/>
  <c r="BT75" i="71"/>
  <c r="BS75" i="71"/>
  <c r="BR75" i="71"/>
  <c r="BQ75" i="71"/>
  <c r="BP75" i="71"/>
  <c r="BV74" i="71"/>
  <c r="BU74" i="71"/>
  <c r="BT74" i="71"/>
  <c r="BS74" i="71"/>
  <c r="BR74" i="71"/>
  <c r="BQ74" i="71"/>
  <c r="BP74" i="71"/>
  <c r="BV73" i="71"/>
  <c r="BU73" i="71"/>
  <c r="BT73" i="71"/>
  <c r="BS73" i="71"/>
  <c r="BR73" i="71"/>
  <c r="BQ73" i="71"/>
  <c r="BP73" i="71"/>
  <c r="BV72" i="71"/>
  <c r="BU72" i="71"/>
  <c r="BT72" i="71"/>
  <c r="BS72" i="71"/>
  <c r="BR72" i="71"/>
  <c r="BQ72" i="71"/>
  <c r="BP72" i="71"/>
  <c r="BV71" i="71"/>
  <c r="BU71" i="71"/>
  <c r="BT71" i="71"/>
  <c r="BS71" i="71"/>
  <c r="BR71" i="71"/>
  <c r="BQ71" i="71"/>
  <c r="BP71" i="71"/>
  <c r="BV70" i="71"/>
  <c r="BU70" i="71"/>
  <c r="BT70" i="71"/>
  <c r="BS70" i="71"/>
  <c r="BR70" i="71"/>
  <c r="BQ70" i="71"/>
  <c r="BP70" i="71"/>
  <c r="BV69" i="71"/>
  <c r="BU69" i="71"/>
  <c r="BT69" i="71"/>
  <c r="BS69" i="71"/>
  <c r="BR69" i="71"/>
  <c r="BQ69" i="71"/>
  <c r="BP69" i="71"/>
  <c r="BV68" i="71"/>
  <c r="BU68" i="71"/>
  <c r="BT68" i="71"/>
  <c r="BS68" i="71"/>
  <c r="BR68" i="71"/>
  <c r="BQ68" i="71"/>
  <c r="BP68" i="71"/>
  <c r="BV67" i="71"/>
  <c r="BU67" i="71"/>
  <c r="BT67" i="71"/>
  <c r="BS67" i="71"/>
  <c r="BR67" i="71"/>
  <c r="BQ67" i="71"/>
  <c r="BP67" i="71"/>
  <c r="BV66" i="71"/>
  <c r="BU66" i="71"/>
  <c r="BT66" i="71"/>
  <c r="BS66" i="71"/>
  <c r="BR66" i="71"/>
  <c r="BQ66" i="71"/>
  <c r="BP66" i="71"/>
  <c r="BV65" i="71"/>
  <c r="BU65" i="71"/>
  <c r="BT65" i="71"/>
  <c r="BS65" i="71"/>
  <c r="BR65" i="71"/>
  <c r="BQ65" i="71"/>
  <c r="BP65" i="71"/>
  <c r="BV64" i="71"/>
  <c r="BU64" i="71"/>
  <c r="BT64" i="71"/>
  <c r="BS64" i="71"/>
  <c r="BR64" i="71"/>
  <c r="BQ64" i="71"/>
  <c r="BP64" i="71"/>
  <c r="BV63" i="71"/>
  <c r="BU63" i="71"/>
  <c r="BT63" i="71"/>
  <c r="BS63" i="71"/>
  <c r="BR63" i="71"/>
  <c r="BQ63" i="71"/>
  <c r="BP63" i="71"/>
  <c r="BV62" i="71"/>
  <c r="BU62" i="71"/>
  <c r="BT62" i="71"/>
  <c r="BS62" i="71"/>
  <c r="BR62" i="71"/>
  <c r="BQ62" i="71"/>
  <c r="BP62" i="71"/>
  <c r="BV61" i="71"/>
  <c r="BU61" i="71"/>
  <c r="BT61" i="71"/>
  <c r="BS61" i="71"/>
  <c r="BR61" i="71"/>
  <c r="BQ61" i="71"/>
  <c r="BP61" i="71"/>
  <c r="BV60" i="71"/>
  <c r="BU60" i="71"/>
  <c r="BT60" i="71"/>
  <c r="BS60" i="71"/>
  <c r="BR60" i="71"/>
  <c r="BQ60" i="71"/>
  <c r="BP60" i="71"/>
  <c r="BV59" i="71"/>
  <c r="BU59" i="71"/>
  <c r="BT59" i="71"/>
  <c r="BS59" i="71"/>
  <c r="BR59" i="71"/>
  <c r="BQ59" i="71"/>
  <c r="BP59" i="71"/>
  <c r="BV58" i="71"/>
  <c r="BU58" i="71"/>
  <c r="BT58" i="71"/>
  <c r="BS58" i="71"/>
  <c r="BR58" i="71"/>
  <c r="BQ58" i="71"/>
  <c r="BP58" i="71"/>
  <c r="BV57" i="71"/>
  <c r="BU57" i="71"/>
  <c r="BT57" i="71"/>
  <c r="BS57" i="71"/>
  <c r="BR57" i="71"/>
  <c r="BQ57" i="71"/>
  <c r="BP57" i="71"/>
  <c r="BV56" i="71"/>
  <c r="BU56" i="71"/>
  <c r="BT56" i="71"/>
  <c r="BS56" i="71"/>
  <c r="BR56" i="71"/>
  <c r="BQ56" i="71"/>
  <c r="BP56" i="71"/>
  <c r="BV55" i="71"/>
  <c r="BU55" i="71"/>
  <c r="BT55" i="71"/>
  <c r="BS55" i="71"/>
  <c r="BR55" i="71"/>
  <c r="BQ55" i="71"/>
  <c r="BP55" i="71"/>
  <c r="BV54" i="71"/>
  <c r="BU54" i="71"/>
  <c r="BT54" i="71"/>
  <c r="BS54" i="71"/>
  <c r="BR54" i="71"/>
  <c r="BQ54" i="71"/>
  <c r="BP54" i="71"/>
  <c r="BV53" i="71"/>
  <c r="BU53" i="71"/>
  <c r="BT53" i="71"/>
  <c r="BS53" i="71"/>
  <c r="BR53" i="71"/>
  <c r="BQ53" i="71"/>
  <c r="BP53" i="71"/>
  <c r="BV52" i="71"/>
  <c r="BU52" i="71"/>
  <c r="BT52" i="71"/>
  <c r="BS52" i="71"/>
  <c r="BR52" i="71"/>
  <c r="BQ52" i="71"/>
  <c r="BP52" i="71"/>
  <c r="BV51" i="71"/>
  <c r="BU51" i="71"/>
  <c r="BT51" i="71"/>
  <c r="BS51" i="71"/>
  <c r="BR51" i="71"/>
  <c r="BQ51" i="71"/>
  <c r="BP51" i="71"/>
  <c r="BV50" i="71"/>
  <c r="BU50" i="71"/>
  <c r="BT50" i="71"/>
  <c r="BS50" i="71"/>
  <c r="BR50" i="71"/>
  <c r="BQ50" i="71"/>
  <c r="BP50" i="71"/>
  <c r="BV49" i="71"/>
  <c r="BU49" i="71"/>
  <c r="BT49" i="71"/>
  <c r="BS49" i="71"/>
  <c r="BR49" i="71"/>
  <c r="BQ49" i="71"/>
  <c r="BP49" i="71"/>
  <c r="BV48" i="71"/>
  <c r="BU48" i="71"/>
  <c r="BT48" i="71"/>
  <c r="BS48" i="71"/>
  <c r="BR48" i="71"/>
  <c r="BQ48" i="71"/>
  <c r="BP48" i="71"/>
  <c r="BV47" i="71"/>
  <c r="BU47" i="71"/>
  <c r="BT47" i="71"/>
  <c r="BS47" i="71"/>
  <c r="BR47" i="71"/>
  <c r="BQ47" i="71"/>
  <c r="BP47" i="71"/>
  <c r="BV46" i="71"/>
  <c r="BU46" i="71"/>
  <c r="BT46" i="71"/>
  <c r="BS46" i="71"/>
  <c r="BR46" i="71"/>
  <c r="BQ46" i="71"/>
  <c r="BP46" i="71"/>
  <c r="BV45" i="71"/>
  <c r="BU45" i="71"/>
  <c r="BT45" i="71"/>
  <c r="BS45" i="71"/>
  <c r="BR45" i="71"/>
  <c r="BQ45" i="71"/>
  <c r="BP45" i="71"/>
  <c r="BV44" i="71"/>
  <c r="BU44" i="71"/>
  <c r="BT44" i="71"/>
  <c r="BS44" i="71"/>
  <c r="BR44" i="71"/>
  <c r="BQ44" i="71"/>
  <c r="BP44" i="71"/>
  <c r="BV43" i="71"/>
  <c r="BU43" i="71"/>
  <c r="BT43" i="71"/>
  <c r="BS43" i="71"/>
  <c r="BR43" i="71"/>
  <c r="BQ43" i="71"/>
  <c r="BP43" i="71"/>
  <c r="BV42" i="71"/>
  <c r="BU42" i="71"/>
  <c r="BT42" i="71"/>
  <c r="BS42" i="71"/>
  <c r="BR42" i="71"/>
  <c r="BQ42" i="71"/>
  <c r="BP42" i="71"/>
  <c r="BV41" i="71"/>
  <c r="BU41" i="71"/>
  <c r="BT41" i="71"/>
  <c r="BS41" i="71"/>
  <c r="BR41" i="71"/>
  <c r="BQ41" i="71"/>
  <c r="BP41" i="71"/>
  <c r="BV40" i="71"/>
  <c r="BU40" i="71"/>
  <c r="BT40" i="71"/>
  <c r="BS40" i="71"/>
  <c r="BR40" i="71"/>
  <c r="BQ40" i="71"/>
  <c r="BP40" i="71"/>
  <c r="BV39" i="71"/>
  <c r="BU39" i="71"/>
  <c r="BT39" i="71"/>
  <c r="BS39" i="71"/>
  <c r="BR39" i="71"/>
  <c r="BQ39" i="71"/>
  <c r="BP39" i="71"/>
  <c r="BV38" i="71"/>
  <c r="BU38" i="71"/>
  <c r="BT38" i="71"/>
  <c r="BS38" i="71"/>
  <c r="BR38" i="71"/>
  <c r="BQ38" i="71"/>
  <c r="BP38" i="71"/>
  <c r="BV37" i="71"/>
  <c r="BU37" i="71"/>
  <c r="BT37" i="71"/>
  <c r="BS37" i="71"/>
  <c r="BR37" i="71"/>
  <c r="BQ37" i="71"/>
  <c r="BP37" i="71"/>
  <c r="BV36" i="71"/>
  <c r="BU36" i="71"/>
  <c r="BT36" i="71"/>
  <c r="BS36" i="71"/>
  <c r="BR36" i="71"/>
  <c r="BQ36" i="71"/>
  <c r="BP36" i="71"/>
  <c r="BV35" i="71"/>
  <c r="BU35" i="71"/>
  <c r="BT35" i="71"/>
  <c r="BS35" i="71"/>
  <c r="BR35" i="71"/>
  <c r="BQ35" i="71"/>
  <c r="BP35" i="71"/>
  <c r="BV34" i="71"/>
  <c r="BU34" i="71"/>
  <c r="BT34" i="71"/>
  <c r="BS34" i="71"/>
  <c r="BR34" i="71"/>
  <c r="BQ34" i="71"/>
  <c r="BP34" i="71"/>
  <c r="BV33" i="71"/>
  <c r="BU33" i="71"/>
  <c r="BT33" i="71"/>
  <c r="BS33" i="71"/>
  <c r="BR33" i="71"/>
  <c r="BQ33" i="71"/>
  <c r="BP33" i="71"/>
  <c r="BV32" i="71"/>
  <c r="BU32" i="71"/>
  <c r="BT32" i="71"/>
  <c r="BS32" i="71"/>
  <c r="BR32" i="71"/>
  <c r="BQ32" i="71"/>
  <c r="BP32" i="71"/>
  <c r="BV31" i="71"/>
  <c r="BU31" i="71"/>
  <c r="BT31" i="71"/>
  <c r="BS31" i="71"/>
  <c r="BR31" i="71"/>
  <c r="BQ31" i="71"/>
  <c r="BP31" i="71"/>
  <c r="BV30" i="71"/>
  <c r="BU30" i="71"/>
  <c r="BT30" i="71"/>
  <c r="BS30" i="71"/>
  <c r="BR30" i="71"/>
  <c r="BQ30" i="71"/>
  <c r="BP30" i="71"/>
  <c r="BV29" i="71"/>
  <c r="BU29" i="71"/>
  <c r="BT29" i="71"/>
  <c r="BS29" i="71"/>
  <c r="BR29" i="71"/>
  <c r="BQ29" i="71"/>
  <c r="BP29" i="71"/>
  <c r="BV28" i="71"/>
  <c r="BU28" i="71"/>
  <c r="BT28" i="71"/>
  <c r="BS28" i="71"/>
  <c r="BR28" i="71"/>
  <c r="BQ28" i="71"/>
  <c r="BP28" i="71"/>
  <c r="BV27" i="71"/>
  <c r="BU27" i="71"/>
  <c r="BT27" i="71"/>
  <c r="BS27" i="71"/>
  <c r="BR27" i="71"/>
  <c r="BQ27" i="71"/>
  <c r="BP27" i="71"/>
  <c r="BV26" i="71"/>
  <c r="BU26" i="71"/>
  <c r="BT26" i="71"/>
  <c r="BS26" i="71"/>
  <c r="BR26" i="71"/>
  <c r="BQ26" i="71"/>
  <c r="BP26" i="71"/>
  <c r="BV25" i="71"/>
  <c r="BU25" i="71"/>
  <c r="BT25" i="71"/>
  <c r="BS25" i="71"/>
  <c r="BR25" i="71"/>
  <c r="BQ25" i="71"/>
  <c r="BP25" i="71"/>
  <c r="BV24" i="71"/>
  <c r="BU24" i="71"/>
  <c r="BT24" i="71"/>
  <c r="BS24" i="71"/>
  <c r="BR24" i="71"/>
  <c r="BQ24" i="71"/>
  <c r="BP24" i="71"/>
  <c r="BV23" i="71"/>
  <c r="BU23" i="71"/>
  <c r="BT23" i="71"/>
  <c r="BS23" i="71"/>
  <c r="BR23" i="71"/>
  <c r="BQ23" i="71"/>
  <c r="BP23" i="71"/>
  <c r="BV22" i="71"/>
  <c r="BU22" i="71"/>
  <c r="BT22" i="71"/>
  <c r="BS22" i="71"/>
  <c r="BR22" i="71"/>
  <c r="BQ22" i="71"/>
  <c r="BP22" i="71"/>
  <c r="BV21" i="71"/>
  <c r="BU21" i="71"/>
  <c r="BT21" i="71"/>
  <c r="BS21" i="71"/>
  <c r="BR21" i="71"/>
  <c r="BQ21" i="71"/>
  <c r="BP21" i="71"/>
  <c r="BV20" i="71"/>
  <c r="BU20" i="71"/>
  <c r="BT20" i="71"/>
  <c r="BS20" i="71"/>
  <c r="BR20" i="71"/>
  <c r="BQ20" i="71"/>
  <c r="BP20" i="71"/>
  <c r="BV19" i="71"/>
  <c r="BU19" i="71"/>
  <c r="BT19" i="71"/>
  <c r="BS19" i="71"/>
  <c r="BR19" i="71"/>
  <c r="BQ19" i="71"/>
  <c r="BP19" i="71"/>
  <c r="BV18" i="71"/>
  <c r="BU18" i="71"/>
  <c r="BT18" i="71"/>
  <c r="BS18" i="71"/>
  <c r="BR18" i="71"/>
  <c r="BQ18" i="71"/>
  <c r="BP18" i="71"/>
  <c r="BV17" i="71"/>
  <c r="BU17" i="71"/>
  <c r="BT17" i="71"/>
  <c r="BS17" i="71"/>
  <c r="BR17" i="71"/>
  <c r="BQ17" i="71"/>
  <c r="BP17" i="71"/>
  <c r="BV16" i="71"/>
  <c r="BU16" i="71"/>
  <c r="BT16" i="71"/>
  <c r="BS16" i="71"/>
  <c r="BR16" i="71"/>
  <c r="BQ16" i="71"/>
  <c r="BP16" i="71"/>
  <c r="BV15" i="71"/>
  <c r="BU15" i="71"/>
  <c r="BT15" i="71"/>
  <c r="BS15" i="71"/>
  <c r="BR15" i="71"/>
  <c r="BQ15" i="71"/>
  <c r="BP15" i="71"/>
  <c r="BV14" i="71"/>
  <c r="BU14" i="71"/>
  <c r="BT14" i="71"/>
  <c r="BS14" i="71"/>
  <c r="BR14" i="71"/>
  <c r="BQ14" i="71"/>
  <c r="BP14" i="71"/>
  <c r="BV13" i="71"/>
  <c r="BU13" i="71"/>
  <c r="BT13" i="71"/>
  <c r="BS13" i="71"/>
  <c r="BR13" i="71"/>
  <c r="BQ13" i="71"/>
  <c r="BP13" i="71"/>
  <c r="BV12" i="71"/>
  <c r="BU12" i="71"/>
  <c r="BT12" i="71"/>
  <c r="BS12" i="71"/>
  <c r="BR12" i="71"/>
  <c r="BQ12" i="71"/>
  <c r="BP12" i="71"/>
  <c r="BV11" i="71"/>
  <c r="BU11" i="71"/>
  <c r="BT11" i="71"/>
  <c r="BS11" i="71"/>
  <c r="BR11" i="71"/>
  <c r="BQ11" i="71"/>
  <c r="BP11" i="71"/>
  <c r="BV10" i="71"/>
  <c r="BU10" i="71"/>
  <c r="BT10" i="71"/>
  <c r="BS10" i="71"/>
  <c r="BR10" i="71"/>
  <c r="BQ10" i="71"/>
  <c r="BP10" i="71"/>
  <c r="BV9" i="71"/>
  <c r="BU9" i="71"/>
  <c r="BT9" i="71"/>
  <c r="BS9" i="71"/>
  <c r="BR9" i="71"/>
  <c r="BQ9" i="71"/>
  <c r="BP9" i="71"/>
  <c r="BV8" i="71"/>
  <c r="BU8" i="71"/>
  <c r="BT8" i="71"/>
  <c r="BS8" i="71"/>
  <c r="BR8" i="71"/>
  <c r="BQ8" i="71"/>
  <c r="BP8" i="71"/>
  <c r="BV7" i="71"/>
  <c r="BU7" i="71"/>
  <c r="BT7" i="71"/>
  <c r="BS7" i="71"/>
  <c r="BR7" i="71"/>
  <c r="BQ7" i="71"/>
  <c r="BP7" i="71"/>
  <c r="BV6" i="71"/>
  <c r="BU6" i="71"/>
  <c r="BT6" i="71"/>
  <c r="BS6" i="71"/>
  <c r="BR6" i="71"/>
  <c r="BQ6" i="71"/>
  <c r="BP6" i="71"/>
  <c r="BV5" i="71"/>
  <c r="BU5" i="71"/>
  <c r="BT5" i="71"/>
  <c r="BS5" i="71"/>
  <c r="BR5" i="71"/>
  <c r="BQ5" i="71"/>
  <c r="BP5" i="71"/>
  <c r="BV4" i="71"/>
  <c r="BU4" i="71"/>
  <c r="BT4" i="71"/>
  <c r="BS4" i="71"/>
  <c r="BR4" i="71"/>
  <c r="BQ4" i="71"/>
  <c r="BP4" i="71"/>
  <c r="BM78" i="71"/>
  <c r="BL78" i="71"/>
  <c r="BK78" i="71"/>
  <c r="BJ78" i="71"/>
  <c r="BI78" i="71"/>
  <c r="BH78" i="71"/>
  <c r="BG78" i="71"/>
  <c r="BM77" i="71"/>
  <c r="BL77" i="71"/>
  <c r="BK77" i="71"/>
  <c r="BJ77" i="71"/>
  <c r="BI77" i="71"/>
  <c r="BH77" i="71"/>
  <c r="BG77" i="71"/>
  <c r="BM76" i="71"/>
  <c r="BL76" i="71"/>
  <c r="BK76" i="71"/>
  <c r="BJ76" i="71"/>
  <c r="BI76" i="71"/>
  <c r="BH76" i="71"/>
  <c r="BG76" i="71"/>
  <c r="BM75" i="71"/>
  <c r="BL75" i="71"/>
  <c r="BK75" i="71"/>
  <c r="BJ75" i="71"/>
  <c r="BI75" i="71"/>
  <c r="BH75" i="71"/>
  <c r="BG75" i="71"/>
  <c r="BM74" i="71"/>
  <c r="BL74" i="71"/>
  <c r="BK74" i="71"/>
  <c r="BJ74" i="71"/>
  <c r="BI74" i="71"/>
  <c r="BH74" i="71"/>
  <c r="BG74" i="71"/>
  <c r="BM73" i="71"/>
  <c r="BL73" i="71"/>
  <c r="BK73" i="71"/>
  <c r="BJ73" i="71"/>
  <c r="BI73" i="71"/>
  <c r="BH73" i="71"/>
  <c r="BG73" i="71"/>
  <c r="BM72" i="71"/>
  <c r="BL72" i="71"/>
  <c r="BK72" i="71"/>
  <c r="BJ72" i="71"/>
  <c r="BI72" i="71"/>
  <c r="BH72" i="71"/>
  <c r="BG72" i="71"/>
  <c r="BM71" i="71"/>
  <c r="BL71" i="71"/>
  <c r="BK71" i="71"/>
  <c r="BJ71" i="71"/>
  <c r="BI71" i="71"/>
  <c r="BH71" i="71"/>
  <c r="BG71" i="71"/>
  <c r="BM70" i="71"/>
  <c r="BL70" i="71"/>
  <c r="BK70" i="71"/>
  <c r="BJ70" i="71"/>
  <c r="BI70" i="71"/>
  <c r="BH70" i="71"/>
  <c r="BG70" i="71"/>
  <c r="BM69" i="71"/>
  <c r="BL69" i="71"/>
  <c r="BK69" i="71"/>
  <c r="BJ69" i="71"/>
  <c r="BI69" i="71"/>
  <c r="BH69" i="71"/>
  <c r="BG69" i="71"/>
  <c r="BM68" i="71"/>
  <c r="BL68" i="71"/>
  <c r="BK68" i="71"/>
  <c r="BJ68" i="71"/>
  <c r="BI68" i="71"/>
  <c r="BH68" i="71"/>
  <c r="BG68" i="71"/>
  <c r="BM67" i="71"/>
  <c r="BL67" i="71"/>
  <c r="BK67" i="71"/>
  <c r="BJ67" i="71"/>
  <c r="BI67" i="71"/>
  <c r="BH67" i="71"/>
  <c r="BG67" i="71"/>
  <c r="BM66" i="71"/>
  <c r="BL66" i="71"/>
  <c r="BK66" i="71"/>
  <c r="BJ66" i="71"/>
  <c r="BI66" i="71"/>
  <c r="BH66" i="71"/>
  <c r="BG66" i="71"/>
  <c r="BM65" i="71"/>
  <c r="BL65" i="71"/>
  <c r="BK65" i="71"/>
  <c r="BJ65" i="71"/>
  <c r="BI65" i="71"/>
  <c r="BH65" i="71"/>
  <c r="BG65" i="71"/>
  <c r="BM64" i="71"/>
  <c r="BL64" i="71"/>
  <c r="BK64" i="71"/>
  <c r="BJ64" i="71"/>
  <c r="BI64" i="71"/>
  <c r="BH64" i="71"/>
  <c r="BG64" i="71"/>
  <c r="BM63" i="71"/>
  <c r="BL63" i="71"/>
  <c r="BK63" i="71"/>
  <c r="BJ63" i="71"/>
  <c r="BI63" i="71"/>
  <c r="BH63" i="71"/>
  <c r="BG63" i="71"/>
  <c r="BM62" i="71"/>
  <c r="BL62" i="71"/>
  <c r="BK62" i="71"/>
  <c r="BJ62" i="71"/>
  <c r="BI62" i="71"/>
  <c r="BH62" i="71"/>
  <c r="BG62" i="71"/>
  <c r="BM61" i="71"/>
  <c r="BL61" i="71"/>
  <c r="BK61" i="71"/>
  <c r="BJ61" i="71"/>
  <c r="BI61" i="71"/>
  <c r="BH61" i="71"/>
  <c r="BG61" i="71"/>
  <c r="BM60" i="71"/>
  <c r="BL60" i="71"/>
  <c r="BK60" i="71"/>
  <c r="BJ60" i="71"/>
  <c r="BI60" i="71"/>
  <c r="BH60" i="71"/>
  <c r="BG60" i="71"/>
  <c r="BM59" i="71"/>
  <c r="BL59" i="71"/>
  <c r="BK59" i="71"/>
  <c r="BJ59" i="71"/>
  <c r="BI59" i="71"/>
  <c r="BH59" i="71"/>
  <c r="BG59" i="71"/>
  <c r="BM58" i="71"/>
  <c r="BL58" i="71"/>
  <c r="BK58" i="71"/>
  <c r="BJ58" i="71"/>
  <c r="BI58" i="71"/>
  <c r="BH58" i="71"/>
  <c r="BG58" i="71"/>
  <c r="BM57" i="71"/>
  <c r="BL57" i="71"/>
  <c r="BK57" i="71"/>
  <c r="BJ57" i="71"/>
  <c r="BI57" i="71"/>
  <c r="BH57" i="71"/>
  <c r="BG57" i="71"/>
  <c r="BM56" i="71"/>
  <c r="BL56" i="71"/>
  <c r="BK56" i="71"/>
  <c r="BJ56" i="71"/>
  <c r="BI56" i="71"/>
  <c r="BH56" i="71"/>
  <c r="BG56" i="71"/>
  <c r="BM55" i="71"/>
  <c r="BL55" i="71"/>
  <c r="BK55" i="71"/>
  <c r="BJ55" i="71"/>
  <c r="BI55" i="71"/>
  <c r="BH55" i="71"/>
  <c r="BG55" i="71"/>
  <c r="BM54" i="71"/>
  <c r="BL54" i="71"/>
  <c r="BK54" i="71"/>
  <c r="BJ54" i="71"/>
  <c r="BI54" i="71"/>
  <c r="BH54" i="71"/>
  <c r="BG54" i="71"/>
  <c r="BM53" i="71"/>
  <c r="BL53" i="71"/>
  <c r="BK53" i="71"/>
  <c r="BJ53" i="71"/>
  <c r="BI53" i="71"/>
  <c r="BH53" i="71"/>
  <c r="BG53" i="71"/>
  <c r="BM52" i="71"/>
  <c r="BL52" i="71"/>
  <c r="BK52" i="71"/>
  <c r="BJ52" i="71"/>
  <c r="BI52" i="71"/>
  <c r="BH52" i="71"/>
  <c r="BG52" i="71"/>
  <c r="BM51" i="71"/>
  <c r="BL51" i="71"/>
  <c r="BK51" i="71"/>
  <c r="BJ51" i="71"/>
  <c r="BI51" i="71"/>
  <c r="BH51" i="71"/>
  <c r="BG51" i="71"/>
  <c r="BM50" i="71"/>
  <c r="BL50" i="71"/>
  <c r="BK50" i="71"/>
  <c r="BJ50" i="71"/>
  <c r="BI50" i="71"/>
  <c r="BH50" i="71"/>
  <c r="BG50" i="71"/>
  <c r="BM49" i="71"/>
  <c r="BL49" i="71"/>
  <c r="BK49" i="71"/>
  <c r="BJ49" i="71"/>
  <c r="BI49" i="71"/>
  <c r="BH49" i="71"/>
  <c r="BG49" i="71"/>
  <c r="BM48" i="71"/>
  <c r="BL48" i="71"/>
  <c r="BK48" i="71"/>
  <c r="BJ48" i="71"/>
  <c r="BI48" i="71"/>
  <c r="BH48" i="71"/>
  <c r="BG48" i="71"/>
  <c r="BM47" i="71"/>
  <c r="BL47" i="71"/>
  <c r="BK47" i="71"/>
  <c r="BJ47" i="71"/>
  <c r="BI47" i="71"/>
  <c r="BH47" i="71"/>
  <c r="BG47" i="71"/>
  <c r="BM46" i="71"/>
  <c r="BL46" i="71"/>
  <c r="BK46" i="71"/>
  <c r="BJ46" i="71"/>
  <c r="BI46" i="71"/>
  <c r="BH46" i="71"/>
  <c r="BG46" i="71"/>
  <c r="BM45" i="71"/>
  <c r="BL45" i="71"/>
  <c r="BK45" i="71"/>
  <c r="BJ45" i="71"/>
  <c r="BI45" i="71"/>
  <c r="BH45" i="71"/>
  <c r="BG45" i="71"/>
  <c r="BM44" i="71"/>
  <c r="BL44" i="71"/>
  <c r="BK44" i="71"/>
  <c r="BJ44" i="71"/>
  <c r="BI44" i="71"/>
  <c r="BH44" i="71"/>
  <c r="BG44" i="71"/>
  <c r="BM43" i="71"/>
  <c r="BL43" i="71"/>
  <c r="BK43" i="71"/>
  <c r="BJ43" i="71"/>
  <c r="BI43" i="71"/>
  <c r="BH43" i="71"/>
  <c r="BG43" i="71"/>
  <c r="BM42" i="71"/>
  <c r="BL42" i="71"/>
  <c r="BK42" i="71"/>
  <c r="BJ42" i="71"/>
  <c r="BI42" i="71"/>
  <c r="BH42" i="71"/>
  <c r="BG42" i="71"/>
  <c r="BM41" i="71"/>
  <c r="BL41" i="71"/>
  <c r="BK41" i="71"/>
  <c r="BJ41" i="71"/>
  <c r="BI41" i="71"/>
  <c r="BH41" i="71"/>
  <c r="BG41" i="71"/>
  <c r="BM40" i="71"/>
  <c r="BL40" i="71"/>
  <c r="BK40" i="71"/>
  <c r="BJ40" i="71"/>
  <c r="BI40" i="71"/>
  <c r="BH40" i="71"/>
  <c r="BG40" i="71"/>
  <c r="BM39" i="71"/>
  <c r="BL39" i="71"/>
  <c r="BK39" i="71"/>
  <c r="BJ39" i="71"/>
  <c r="BI39" i="71"/>
  <c r="BH39" i="71"/>
  <c r="BG39" i="71"/>
  <c r="BM38" i="71"/>
  <c r="BL38" i="71"/>
  <c r="BK38" i="71"/>
  <c r="BJ38" i="71"/>
  <c r="BI38" i="71"/>
  <c r="BH38" i="71"/>
  <c r="BG38" i="71"/>
  <c r="BM37" i="71"/>
  <c r="BL37" i="71"/>
  <c r="BK37" i="71"/>
  <c r="BJ37" i="71"/>
  <c r="BI37" i="71"/>
  <c r="BH37" i="71"/>
  <c r="BG37" i="71"/>
  <c r="BM36" i="71"/>
  <c r="BL36" i="71"/>
  <c r="BK36" i="71"/>
  <c r="BJ36" i="71"/>
  <c r="BI36" i="71"/>
  <c r="BH36" i="71"/>
  <c r="BG36" i="71"/>
  <c r="BM35" i="71"/>
  <c r="BL35" i="71"/>
  <c r="BK35" i="71"/>
  <c r="BJ35" i="71"/>
  <c r="BI35" i="71"/>
  <c r="BH35" i="71"/>
  <c r="BG35" i="71"/>
  <c r="BM34" i="71"/>
  <c r="BL34" i="71"/>
  <c r="BK34" i="71"/>
  <c r="BJ34" i="71"/>
  <c r="BI34" i="71"/>
  <c r="BH34" i="71"/>
  <c r="BG34" i="71"/>
  <c r="BM33" i="71"/>
  <c r="BL33" i="71"/>
  <c r="BK33" i="71"/>
  <c r="BJ33" i="71"/>
  <c r="BI33" i="71"/>
  <c r="BH33" i="71"/>
  <c r="BG33" i="71"/>
  <c r="BM32" i="71"/>
  <c r="BL32" i="71"/>
  <c r="BK32" i="71"/>
  <c r="BJ32" i="71"/>
  <c r="BI32" i="71"/>
  <c r="BH32" i="71"/>
  <c r="BG32" i="71"/>
  <c r="BM31" i="71"/>
  <c r="BL31" i="71"/>
  <c r="BK31" i="71"/>
  <c r="BJ31" i="71"/>
  <c r="BI31" i="71"/>
  <c r="BH31" i="71"/>
  <c r="BG31" i="71"/>
  <c r="BM30" i="71"/>
  <c r="BL30" i="71"/>
  <c r="BK30" i="71"/>
  <c r="BJ30" i="71"/>
  <c r="BI30" i="71"/>
  <c r="BH30" i="71"/>
  <c r="BG30" i="71"/>
  <c r="BM29" i="71"/>
  <c r="BL29" i="71"/>
  <c r="BK29" i="71"/>
  <c r="BJ29" i="71"/>
  <c r="BI29" i="71"/>
  <c r="BH29" i="71"/>
  <c r="BG29" i="71"/>
  <c r="BM28" i="71"/>
  <c r="BL28" i="71"/>
  <c r="BK28" i="71"/>
  <c r="BJ28" i="71"/>
  <c r="BI28" i="71"/>
  <c r="BH28" i="71"/>
  <c r="BG28" i="71"/>
  <c r="BM27" i="71"/>
  <c r="BL27" i="71"/>
  <c r="BK27" i="71"/>
  <c r="BJ27" i="71"/>
  <c r="BI27" i="71"/>
  <c r="BH27" i="71"/>
  <c r="BG27" i="71"/>
  <c r="BM26" i="71"/>
  <c r="BL26" i="71"/>
  <c r="BK26" i="71"/>
  <c r="BJ26" i="71"/>
  <c r="BI26" i="71"/>
  <c r="BH26" i="71"/>
  <c r="BG26" i="71"/>
  <c r="BM25" i="71"/>
  <c r="BL25" i="71"/>
  <c r="BK25" i="71"/>
  <c r="BJ25" i="71"/>
  <c r="BI25" i="71"/>
  <c r="BH25" i="71"/>
  <c r="BG25" i="71"/>
  <c r="BM24" i="71"/>
  <c r="BL24" i="71"/>
  <c r="BK24" i="71"/>
  <c r="BJ24" i="71"/>
  <c r="BI24" i="71"/>
  <c r="BH24" i="71"/>
  <c r="BG24" i="71"/>
  <c r="BM23" i="71"/>
  <c r="BL23" i="71"/>
  <c r="BK23" i="71"/>
  <c r="BJ23" i="71"/>
  <c r="BI23" i="71"/>
  <c r="BH23" i="71"/>
  <c r="BG23" i="71"/>
  <c r="BM22" i="71"/>
  <c r="BL22" i="71"/>
  <c r="BK22" i="71"/>
  <c r="BJ22" i="71"/>
  <c r="BI22" i="71"/>
  <c r="BH22" i="71"/>
  <c r="BG22" i="71"/>
  <c r="BM21" i="71"/>
  <c r="BL21" i="71"/>
  <c r="BK21" i="71"/>
  <c r="BJ21" i="71"/>
  <c r="BI21" i="71"/>
  <c r="BH21" i="71"/>
  <c r="BG21" i="71"/>
  <c r="BM20" i="71"/>
  <c r="BL20" i="71"/>
  <c r="BK20" i="71"/>
  <c r="BJ20" i="71"/>
  <c r="BI20" i="71"/>
  <c r="BH20" i="71"/>
  <c r="BG20" i="71"/>
  <c r="BM19" i="71"/>
  <c r="BL19" i="71"/>
  <c r="BK19" i="71"/>
  <c r="BJ19" i="71"/>
  <c r="BI19" i="71"/>
  <c r="BH19" i="71"/>
  <c r="BG19" i="71"/>
  <c r="BM18" i="71"/>
  <c r="BL18" i="71"/>
  <c r="BK18" i="71"/>
  <c r="BJ18" i="71"/>
  <c r="BI18" i="71"/>
  <c r="BH18" i="71"/>
  <c r="BG18" i="71"/>
  <c r="BM17" i="71"/>
  <c r="BL17" i="71"/>
  <c r="BK17" i="71"/>
  <c r="BJ17" i="71"/>
  <c r="BI17" i="71"/>
  <c r="BH17" i="71"/>
  <c r="BG17" i="71"/>
  <c r="BM16" i="71"/>
  <c r="BL16" i="71"/>
  <c r="BK16" i="71"/>
  <c r="BJ16" i="71"/>
  <c r="BI16" i="71"/>
  <c r="BH16" i="71"/>
  <c r="BG16" i="71"/>
  <c r="BM15" i="71"/>
  <c r="BL15" i="71"/>
  <c r="BK15" i="71"/>
  <c r="BJ15" i="71"/>
  <c r="BI15" i="71"/>
  <c r="BH15" i="71"/>
  <c r="BG15" i="71"/>
  <c r="BM14" i="71"/>
  <c r="BL14" i="71"/>
  <c r="BK14" i="71"/>
  <c r="BJ14" i="71"/>
  <c r="BI14" i="71"/>
  <c r="BH14" i="71"/>
  <c r="BG14" i="71"/>
  <c r="BM13" i="71"/>
  <c r="BL13" i="71"/>
  <c r="BK13" i="71"/>
  <c r="BJ13" i="71"/>
  <c r="BI13" i="71"/>
  <c r="BH13" i="71"/>
  <c r="BG13" i="71"/>
  <c r="BM12" i="71"/>
  <c r="BL12" i="71"/>
  <c r="BK12" i="71"/>
  <c r="BJ12" i="71"/>
  <c r="BI12" i="71"/>
  <c r="BH12" i="71"/>
  <c r="BG12" i="71"/>
  <c r="BM11" i="71"/>
  <c r="BL11" i="71"/>
  <c r="BK11" i="71"/>
  <c r="BJ11" i="71"/>
  <c r="BI11" i="71"/>
  <c r="BH11" i="71"/>
  <c r="BG11" i="71"/>
  <c r="BM10" i="71"/>
  <c r="BL10" i="71"/>
  <c r="BK10" i="71"/>
  <c r="BJ10" i="71"/>
  <c r="BI10" i="71"/>
  <c r="BH10" i="71"/>
  <c r="BG10" i="71"/>
  <c r="BM9" i="71"/>
  <c r="BL9" i="71"/>
  <c r="BK9" i="71"/>
  <c r="BJ9" i="71"/>
  <c r="BI9" i="71"/>
  <c r="BH9" i="71"/>
  <c r="BG9" i="71"/>
  <c r="BM8" i="71"/>
  <c r="BL8" i="71"/>
  <c r="BK8" i="71"/>
  <c r="BJ8" i="71"/>
  <c r="BI8" i="71"/>
  <c r="BH8" i="71"/>
  <c r="BG8" i="71"/>
  <c r="BM7" i="71"/>
  <c r="BL7" i="71"/>
  <c r="BK7" i="71"/>
  <c r="BJ7" i="71"/>
  <c r="BI7" i="71"/>
  <c r="BH7" i="71"/>
  <c r="BG7" i="71"/>
  <c r="BM6" i="71"/>
  <c r="BL6" i="71"/>
  <c r="BK6" i="71"/>
  <c r="BJ6" i="71"/>
  <c r="BI6" i="71"/>
  <c r="BH6" i="71"/>
  <c r="BG6" i="71"/>
  <c r="BM5" i="71"/>
  <c r="BL5" i="71"/>
  <c r="BK5" i="71"/>
  <c r="BJ5" i="71"/>
  <c r="BI5" i="71"/>
  <c r="BH5" i="71"/>
  <c r="BG5" i="71"/>
  <c r="BM4" i="71"/>
  <c r="BL4" i="71"/>
  <c r="BK4" i="71"/>
  <c r="BJ4" i="71"/>
  <c r="BI4" i="71"/>
  <c r="BH4" i="71"/>
  <c r="BG4" i="71"/>
  <c r="J7" i="4"/>
  <c r="C14" i="4" l="1"/>
  <c r="A50" i="96" l="1"/>
  <c r="A50" i="101" l="1"/>
  <c r="A50" i="100"/>
  <c r="A50" i="99"/>
  <c r="A50" i="98"/>
  <c r="A50" i="97"/>
  <c r="A50" i="95" l="1"/>
  <c r="A50" i="92"/>
  <c r="A50" i="91" l="1"/>
  <c r="A50" i="90"/>
  <c r="A50" i="89"/>
  <c r="A50" i="88"/>
  <c r="A50" i="87"/>
  <c r="A50" i="86"/>
  <c r="A50" i="52"/>
  <c r="B93" i="101" l="1"/>
  <c r="B93" i="100"/>
  <c r="B93" i="99"/>
  <c r="B93" i="98"/>
  <c r="B93" i="97"/>
  <c r="B93" i="96"/>
  <c r="B93" i="95"/>
  <c r="B93" i="92"/>
  <c r="B93" i="91"/>
  <c r="B93" i="90"/>
  <c r="B93" i="89"/>
  <c r="B93" i="88"/>
  <c r="B93" i="87"/>
  <c r="B93" i="86"/>
  <c r="B93" i="52"/>
  <c r="B71" i="101" l="1"/>
  <c r="B5" i="101"/>
  <c r="B106" i="101"/>
  <c r="B102" i="101"/>
  <c r="M100" i="101"/>
  <c r="B94" i="101"/>
  <c r="B95" i="101"/>
  <c r="B88" i="101"/>
  <c r="M84" i="101"/>
  <c r="B81" i="101"/>
  <c r="B76" i="101"/>
  <c r="B70" i="101"/>
  <c r="E56" i="101"/>
  <c r="A56" i="101"/>
  <c r="F55" i="101"/>
  <c r="E55" i="101"/>
  <c r="B55" i="101"/>
  <c r="E58" i="101" s="1"/>
  <c r="A55" i="101"/>
  <c r="F54" i="101"/>
  <c r="E54" i="101"/>
  <c r="B54" i="101"/>
  <c r="A54" i="101"/>
  <c r="E53" i="101"/>
  <c r="A53" i="101"/>
  <c r="E52" i="101"/>
  <c r="A52" i="101"/>
  <c r="E51" i="101"/>
  <c r="A51" i="101"/>
  <c r="E50" i="101"/>
  <c r="E49" i="101"/>
  <c r="A49" i="101"/>
  <c r="A48" i="101"/>
  <c r="F37" i="101"/>
  <c r="F36" i="101"/>
  <c r="A34" i="101"/>
  <c r="B33" i="101"/>
  <c r="A41" i="101" s="1"/>
  <c r="M30" i="101"/>
  <c r="M29" i="101"/>
  <c r="F19" i="101"/>
  <c r="F18" i="101"/>
  <c r="A16" i="101"/>
  <c r="B15" i="101"/>
  <c r="A23" i="101" s="1"/>
  <c r="M12" i="101"/>
  <c r="M11" i="101"/>
  <c r="B4" i="101"/>
  <c r="B71" i="100"/>
  <c r="B5" i="100"/>
  <c r="B106" i="100"/>
  <c r="B102" i="100"/>
  <c r="M100" i="100"/>
  <c r="B94" i="100"/>
  <c r="B95" i="100" s="1"/>
  <c r="B88" i="100"/>
  <c r="D85" i="100" s="1"/>
  <c r="M84" i="100"/>
  <c r="B81" i="100"/>
  <c r="B76" i="100"/>
  <c r="B70" i="100"/>
  <c r="E56" i="100"/>
  <c r="A56" i="100"/>
  <c r="F55" i="100"/>
  <c r="E55" i="100"/>
  <c r="B55" i="100"/>
  <c r="A55" i="100"/>
  <c r="F54" i="100"/>
  <c r="E54" i="100"/>
  <c r="B54" i="100"/>
  <c r="A54" i="100"/>
  <c r="E53" i="100"/>
  <c r="A53" i="100"/>
  <c r="E52" i="100"/>
  <c r="A52" i="100"/>
  <c r="E51" i="100"/>
  <c r="A51" i="100"/>
  <c r="E50" i="100"/>
  <c r="E49" i="100"/>
  <c r="A49" i="100"/>
  <c r="A48" i="100"/>
  <c r="F37" i="100"/>
  <c r="F36" i="100"/>
  <c r="F38" i="100" s="1"/>
  <c r="A34" i="100"/>
  <c r="B33" i="100"/>
  <c r="A41" i="100" s="1"/>
  <c r="M29" i="100"/>
  <c r="M30" i="100" s="1"/>
  <c r="F19" i="100"/>
  <c r="F18" i="100"/>
  <c r="A16" i="100"/>
  <c r="B15" i="100"/>
  <c r="A23" i="100" s="1"/>
  <c r="M12" i="100"/>
  <c r="M11" i="100"/>
  <c r="B4" i="100"/>
  <c r="B71" i="99"/>
  <c r="B5" i="99"/>
  <c r="B106" i="99"/>
  <c r="B102" i="99"/>
  <c r="M100" i="99"/>
  <c r="B94" i="99"/>
  <c r="B95" i="99" s="1"/>
  <c r="B88" i="99"/>
  <c r="M84" i="99"/>
  <c r="B81" i="99"/>
  <c r="B76" i="99"/>
  <c r="B70" i="99"/>
  <c r="E56" i="99"/>
  <c r="A56" i="99"/>
  <c r="F55" i="99"/>
  <c r="E55" i="99"/>
  <c r="B55" i="99"/>
  <c r="E58" i="99" s="1"/>
  <c r="A55" i="99"/>
  <c r="F54" i="99"/>
  <c r="E54" i="99"/>
  <c r="B54" i="99"/>
  <c r="A54" i="99"/>
  <c r="E53" i="99"/>
  <c r="A53" i="99"/>
  <c r="E52" i="99"/>
  <c r="A52" i="99"/>
  <c r="E51" i="99"/>
  <c r="A51" i="99"/>
  <c r="E50" i="99"/>
  <c r="E49" i="99"/>
  <c r="A49" i="99"/>
  <c r="A48" i="99"/>
  <c r="F37" i="99"/>
  <c r="F36" i="99"/>
  <c r="A34" i="99"/>
  <c r="B33" i="99"/>
  <c r="A41" i="99" s="1"/>
  <c r="M30" i="99"/>
  <c r="M29" i="99"/>
  <c r="F19" i="99"/>
  <c r="F18" i="99"/>
  <c r="F20" i="99" s="1"/>
  <c r="A16" i="99"/>
  <c r="B15" i="99"/>
  <c r="A23" i="99" s="1"/>
  <c r="M11" i="99"/>
  <c r="M12" i="99" s="1"/>
  <c r="B4" i="99"/>
  <c r="B71" i="98"/>
  <c r="B5" i="98"/>
  <c r="B106" i="98"/>
  <c r="B102" i="98"/>
  <c r="M100" i="98"/>
  <c r="B94" i="98"/>
  <c r="B95" i="98"/>
  <c r="B88" i="98"/>
  <c r="D85" i="98" s="1"/>
  <c r="M84" i="98"/>
  <c r="B81" i="98"/>
  <c r="B76" i="98"/>
  <c r="B70" i="98"/>
  <c r="E56" i="98"/>
  <c r="A56" i="98"/>
  <c r="F55" i="98"/>
  <c r="E55" i="98"/>
  <c r="B55" i="98"/>
  <c r="A55" i="98"/>
  <c r="F54" i="98"/>
  <c r="E54" i="98"/>
  <c r="B54" i="98"/>
  <c r="A54" i="98"/>
  <c r="E53" i="98"/>
  <c r="A53" i="98"/>
  <c r="E52" i="98"/>
  <c r="A52" i="98"/>
  <c r="E51" i="98"/>
  <c r="A51" i="98"/>
  <c r="E50" i="98"/>
  <c r="E49" i="98"/>
  <c r="A49" i="98"/>
  <c r="A48" i="98"/>
  <c r="F37" i="98"/>
  <c r="F36" i="98"/>
  <c r="A34" i="98"/>
  <c r="B33" i="98"/>
  <c r="A41" i="98" s="1"/>
  <c r="M30" i="98"/>
  <c r="M29" i="98"/>
  <c r="F19" i="98"/>
  <c r="F18" i="98"/>
  <c r="F20" i="98" s="1"/>
  <c r="A16" i="98"/>
  <c r="B15" i="98"/>
  <c r="A23" i="98" s="1"/>
  <c r="M11" i="98"/>
  <c r="M12" i="98" s="1"/>
  <c r="B4" i="98"/>
  <c r="B71" i="97"/>
  <c r="B5" i="97"/>
  <c r="B106" i="97"/>
  <c r="B102" i="97"/>
  <c r="M100" i="97"/>
  <c r="B94" i="97"/>
  <c r="B95" i="97"/>
  <c r="B88" i="97"/>
  <c r="D85" i="97" s="1"/>
  <c r="M84" i="97"/>
  <c r="B81" i="97"/>
  <c r="B76" i="97"/>
  <c r="B70" i="97"/>
  <c r="E56" i="97"/>
  <c r="A56" i="97"/>
  <c r="F55" i="97"/>
  <c r="E55" i="97"/>
  <c r="B55" i="97"/>
  <c r="A55" i="97"/>
  <c r="F54" i="97"/>
  <c r="E54" i="97"/>
  <c r="B54" i="97"/>
  <c r="A54" i="97"/>
  <c r="E53" i="97"/>
  <c r="A53" i="97"/>
  <c r="E52" i="97"/>
  <c r="A52" i="97"/>
  <c r="E51" i="97"/>
  <c r="A51" i="97"/>
  <c r="E50" i="97"/>
  <c r="E49" i="97"/>
  <c r="A49" i="97"/>
  <c r="A48" i="97"/>
  <c r="F37" i="97"/>
  <c r="F36" i="97"/>
  <c r="F38" i="97" s="1"/>
  <c r="A34" i="97"/>
  <c r="B33" i="97"/>
  <c r="A41" i="97" s="1"/>
  <c r="M30" i="97"/>
  <c r="M29" i="97"/>
  <c r="F19" i="97"/>
  <c r="F18" i="97"/>
  <c r="F20" i="97" s="1"/>
  <c r="A16" i="97"/>
  <c r="B15" i="97"/>
  <c r="E22" i="97" s="1"/>
  <c r="M11" i="97"/>
  <c r="M12" i="97" s="1"/>
  <c r="B4" i="97"/>
  <c r="B71" i="96"/>
  <c r="B5" i="96"/>
  <c r="B106" i="96"/>
  <c r="B102" i="96"/>
  <c r="M100" i="96"/>
  <c r="B94" i="96"/>
  <c r="B95" i="96" s="1"/>
  <c r="B88" i="96"/>
  <c r="M84" i="96"/>
  <c r="B81" i="96"/>
  <c r="B76" i="96"/>
  <c r="B70" i="96"/>
  <c r="E56" i="96"/>
  <c r="A56" i="96"/>
  <c r="F55" i="96"/>
  <c r="E55" i="96"/>
  <c r="B55" i="96"/>
  <c r="E58" i="96" s="1"/>
  <c r="A55" i="96"/>
  <c r="F54" i="96"/>
  <c r="E54" i="96"/>
  <c r="B54" i="96"/>
  <c r="A54" i="96"/>
  <c r="E53" i="96"/>
  <c r="A53" i="96"/>
  <c r="E52" i="96"/>
  <c r="A52" i="96"/>
  <c r="E51" i="96"/>
  <c r="A51" i="96"/>
  <c r="E50" i="96"/>
  <c r="E49" i="96"/>
  <c r="A49" i="96"/>
  <c r="A48" i="96"/>
  <c r="F37" i="96"/>
  <c r="F36" i="96"/>
  <c r="A34" i="96"/>
  <c r="B33" i="96"/>
  <c r="A41" i="96" s="1"/>
  <c r="M30" i="96"/>
  <c r="M29" i="96"/>
  <c r="F19" i="96"/>
  <c r="F18" i="96"/>
  <c r="F20" i="96" s="1"/>
  <c r="A16" i="96"/>
  <c r="B15" i="96"/>
  <c r="A23" i="96" s="1"/>
  <c r="M11" i="96"/>
  <c r="M12" i="96" s="1"/>
  <c r="B4" i="96"/>
  <c r="B71" i="95"/>
  <c r="B5" i="95"/>
  <c r="B106" i="95"/>
  <c r="B102" i="95"/>
  <c r="M100" i="95"/>
  <c r="B94" i="95"/>
  <c r="B95" i="95"/>
  <c r="B88" i="95"/>
  <c r="M84" i="95"/>
  <c r="B81" i="95"/>
  <c r="B76" i="95"/>
  <c r="B70" i="95"/>
  <c r="E56" i="95"/>
  <c r="A56" i="95"/>
  <c r="F55" i="95"/>
  <c r="E55" i="95"/>
  <c r="B55" i="95"/>
  <c r="A55" i="95"/>
  <c r="F54" i="95"/>
  <c r="E54" i="95"/>
  <c r="B54" i="95"/>
  <c r="A54" i="95"/>
  <c r="E53" i="95"/>
  <c r="A53" i="95"/>
  <c r="E52" i="95"/>
  <c r="A52" i="95"/>
  <c r="E51" i="95"/>
  <c r="A51" i="95"/>
  <c r="E50" i="95"/>
  <c r="E49" i="95"/>
  <c r="A49" i="95"/>
  <c r="A48" i="95"/>
  <c r="F37" i="95"/>
  <c r="F36" i="95"/>
  <c r="A34" i="95"/>
  <c r="B33" i="95"/>
  <c r="A41" i="95" s="1"/>
  <c r="M30" i="95"/>
  <c r="M29" i="95"/>
  <c r="F19" i="95"/>
  <c r="F18" i="95"/>
  <c r="F20" i="95" s="1"/>
  <c r="A16" i="95"/>
  <c r="B15" i="95"/>
  <c r="A23" i="95" s="1"/>
  <c r="M11" i="95"/>
  <c r="M12" i="95" s="1"/>
  <c r="B4" i="95"/>
  <c r="B71" i="92"/>
  <c r="B5" i="92"/>
  <c r="B106" i="92"/>
  <c r="B102" i="92"/>
  <c r="M100" i="92"/>
  <c r="B94" i="92"/>
  <c r="B95" i="92" s="1"/>
  <c r="B88" i="92"/>
  <c r="M84" i="92"/>
  <c r="B81" i="92"/>
  <c r="B76" i="92"/>
  <c r="B70" i="92"/>
  <c r="E56" i="92"/>
  <c r="A56" i="92"/>
  <c r="F55" i="92"/>
  <c r="E55" i="92"/>
  <c r="B55" i="92"/>
  <c r="A55" i="92"/>
  <c r="F54" i="92"/>
  <c r="E54" i="92"/>
  <c r="B54" i="92"/>
  <c r="A54" i="92"/>
  <c r="E53" i="92"/>
  <c r="A53" i="92"/>
  <c r="E52" i="92"/>
  <c r="A52" i="92"/>
  <c r="E51" i="92"/>
  <c r="A51" i="92"/>
  <c r="E50" i="92"/>
  <c r="E49" i="92"/>
  <c r="A49" i="92"/>
  <c r="A48" i="92"/>
  <c r="F37" i="92"/>
  <c r="F36" i="92"/>
  <c r="A34" i="92"/>
  <c r="B33" i="92"/>
  <c r="A41" i="92" s="1"/>
  <c r="M29" i="92"/>
  <c r="M30" i="92" s="1"/>
  <c r="F19" i="92"/>
  <c r="F18" i="92"/>
  <c r="A16" i="92"/>
  <c r="B15" i="92"/>
  <c r="A23" i="92" s="1"/>
  <c r="M11" i="92"/>
  <c r="M12" i="92" s="1"/>
  <c r="B4" i="92"/>
  <c r="B71" i="91"/>
  <c r="B5" i="91"/>
  <c r="B106" i="91"/>
  <c r="B102" i="91"/>
  <c r="M100" i="91"/>
  <c r="B94" i="91"/>
  <c r="B95" i="91" s="1"/>
  <c r="B88" i="91"/>
  <c r="M84" i="91"/>
  <c r="B81" i="91"/>
  <c r="B76" i="91"/>
  <c r="B70" i="91"/>
  <c r="E56" i="91"/>
  <c r="A56" i="91"/>
  <c r="F55" i="91"/>
  <c r="E55" i="91"/>
  <c r="B55" i="91"/>
  <c r="E58" i="91" s="1"/>
  <c r="A55" i="91"/>
  <c r="F54" i="91"/>
  <c r="E54" i="91"/>
  <c r="B54" i="91"/>
  <c r="A54" i="91"/>
  <c r="E53" i="91"/>
  <c r="A53" i="91"/>
  <c r="E52" i="91"/>
  <c r="A52" i="91"/>
  <c r="E51" i="91"/>
  <c r="A51" i="91"/>
  <c r="E50" i="91"/>
  <c r="E49" i="91"/>
  <c r="A49" i="91"/>
  <c r="A48" i="91"/>
  <c r="F37" i="91"/>
  <c r="F36" i="91"/>
  <c r="A34" i="91"/>
  <c r="B33" i="91"/>
  <c r="A41" i="91" s="1"/>
  <c r="M29" i="91"/>
  <c r="M30" i="91" s="1"/>
  <c r="F19" i="91"/>
  <c r="F18" i="91"/>
  <c r="A16" i="91"/>
  <c r="B15" i="91"/>
  <c r="A23" i="91" s="1"/>
  <c r="M11" i="91"/>
  <c r="M12" i="91" s="1"/>
  <c r="B4" i="91"/>
  <c r="B71" i="90"/>
  <c r="B5" i="90"/>
  <c r="B106" i="90"/>
  <c r="B102" i="90"/>
  <c r="M100" i="90"/>
  <c r="B95" i="90"/>
  <c r="B94" i="90"/>
  <c r="B88" i="90"/>
  <c r="D85" i="90" s="1"/>
  <c r="M84" i="90"/>
  <c r="B81" i="90"/>
  <c r="B76" i="90"/>
  <c r="B70" i="90"/>
  <c r="E56" i="90"/>
  <c r="A56" i="90"/>
  <c r="F55" i="90"/>
  <c r="E55" i="90"/>
  <c r="B55" i="90"/>
  <c r="E58" i="90" s="1"/>
  <c r="A55" i="90"/>
  <c r="F54" i="90"/>
  <c r="E54" i="90"/>
  <c r="B54" i="90"/>
  <c r="A54" i="90"/>
  <c r="E53" i="90"/>
  <c r="A53" i="90"/>
  <c r="E52" i="90"/>
  <c r="A52" i="90"/>
  <c r="E51" i="90"/>
  <c r="A51" i="90"/>
  <c r="E50" i="90"/>
  <c r="E49" i="90"/>
  <c r="A49" i="90"/>
  <c r="A48" i="90"/>
  <c r="F37" i="90"/>
  <c r="F36" i="90"/>
  <c r="A34" i="90"/>
  <c r="B33" i="90"/>
  <c r="M30" i="90"/>
  <c r="M29" i="90"/>
  <c r="F19" i="90"/>
  <c r="F18" i="90"/>
  <c r="A16" i="90"/>
  <c r="B15" i="90"/>
  <c r="A23" i="90" s="1"/>
  <c r="M12" i="90"/>
  <c r="M11" i="90"/>
  <c r="B4" i="90"/>
  <c r="B71" i="89"/>
  <c r="B5" i="89"/>
  <c r="B106" i="89"/>
  <c r="B102" i="89"/>
  <c r="M100" i="89"/>
  <c r="B95" i="89"/>
  <c r="B94" i="89"/>
  <c r="B88" i="89"/>
  <c r="M84" i="89"/>
  <c r="B81" i="89"/>
  <c r="B76" i="89"/>
  <c r="B70" i="89"/>
  <c r="E56" i="89"/>
  <c r="A56" i="89"/>
  <c r="F55" i="89"/>
  <c r="E55" i="89"/>
  <c r="B55" i="89"/>
  <c r="E58" i="89" s="1"/>
  <c r="A55" i="89"/>
  <c r="F54" i="89"/>
  <c r="E54" i="89"/>
  <c r="B54" i="89"/>
  <c r="A54" i="89"/>
  <c r="E53" i="89"/>
  <c r="A53" i="89"/>
  <c r="E52" i="89"/>
  <c r="A52" i="89"/>
  <c r="E51" i="89"/>
  <c r="A51" i="89"/>
  <c r="E50" i="89"/>
  <c r="E49" i="89"/>
  <c r="A49" i="89"/>
  <c r="A48" i="89"/>
  <c r="F37" i="89"/>
  <c r="F36" i="89"/>
  <c r="A34" i="89"/>
  <c r="B33" i="89"/>
  <c r="M30" i="89"/>
  <c r="M29" i="89"/>
  <c r="F19" i="89"/>
  <c r="F18" i="89"/>
  <c r="F20" i="89" s="1"/>
  <c r="A16" i="89"/>
  <c r="B15" i="89"/>
  <c r="A23" i="89" s="1"/>
  <c r="M11" i="89"/>
  <c r="M12" i="89" s="1"/>
  <c r="B4" i="89"/>
  <c r="B71" i="88"/>
  <c r="B5" i="88"/>
  <c r="B106" i="88"/>
  <c r="B102" i="88"/>
  <c r="M100" i="88"/>
  <c r="B95" i="88"/>
  <c r="B94" i="88"/>
  <c r="B88" i="88"/>
  <c r="M84" i="88"/>
  <c r="B81" i="88"/>
  <c r="B76" i="88"/>
  <c r="B70" i="88"/>
  <c r="E56" i="88"/>
  <c r="A56" i="88"/>
  <c r="F55" i="88"/>
  <c r="E55" i="88"/>
  <c r="B55" i="88"/>
  <c r="E58" i="88" s="1"/>
  <c r="A55" i="88"/>
  <c r="F54" i="88"/>
  <c r="E54" i="88"/>
  <c r="B54" i="88"/>
  <c r="A54" i="88"/>
  <c r="E53" i="88"/>
  <c r="A53" i="88"/>
  <c r="E52" i="88"/>
  <c r="A52" i="88"/>
  <c r="E51" i="88"/>
  <c r="A51" i="88"/>
  <c r="E50" i="88"/>
  <c r="E49" i="88"/>
  <c r="A49" i="88"/>
  <c r="A48" i="88"/>
  <c r="F37" i="88"/>
  <c r="F36" i="88"/>
  <c r="A34" i="88"/>
  <c r="B33" i="88"/>
  <c r="M30" i="88"/>
  <c r="M29" i="88"/>
  <c r="F19" i="88"/>
  <c r="F18" i="88"/>
  <c r="F20" i="88" s="1"/>
  <c r="A16" i="88"/>
  <c r="B15" i="88"/>
  <c r="A23" i="88" s="1"/>
  <c r="M11" i="88"/>
  <c r="M12" i="88" s="1"/>
  <c r="B4" i="88"/>
  <c r="B5" i="86"/>
  <c r="B71" i="87"/>
  <c r="B5" i="87"/>
  <c r="B106" i="87"/>
  <c r="B102" i="87"/>
  <c r="M100" i="87"/>
  <c r="B94" i="87"/>
  <c r="B95" i="87" s="1"/>
  <c r="B88" i="87"/>
  <c r="D85" i="87" s="1"/>
  <c r="M84" i="87"/>
  <c r="B81" i="87"/>
  <c r="B76" i="87"/>
  <c r="B70" i="87"/>
  <c r="E56" i="87"/>
  <c r="A56" i="87"/>
  <c r="F55" i="87"/>
  <c r="E55" i="87"/>
  <c r="B55" i="87"/>
  <c r="A55" i="87"/>
  <c r="F54" i="87"/>
  <c r="E54" i="87"/>
  <c r="B54" i="87"/>
  <c r="A54" i="87"/>
  <c r="E53" i="87"/>
  <c r="A53" i="87"/>
  <c r="E52" i="87"/>
  <c r="A52" i="87"/>
  <c r="E51" i="87"/>
  <c r="A51" i="87"/>
  <c r="E50" i="87"/>
  <c r="E49" i="87"/>
  <c r="A49" i="87"/>
  <c r="A48" i="87"/>
  <c r="F37" i="87"/>
  <c r="F36" i="87"/>
  <c r="A34" i="87"/>
  <c r="B33" i="87"/>
  <c r="A41" i="87" s="1"/>
  <c r="M30" i="87"/>
  <c r="M29" i="87"/>
  <c r="F19" i="87"/>
  <c r="F18" i="87"/>
  <c r="F20" i="87" s="1"/>
  <c r="A16" i="87"/>
  <c r="B15" i="87"/>
  <c r="A23" i="87" s="1"/>
  <c r="M11" i="87"/>
  <c r="M12" i="87" s="1"/>
  <c r="B4" i="87"/>
  <c r="B71" i="86"/>
  <c r="B106" i="86"/>
  <c r="B102" i="86"/>
  <c r="M100" i="86"/>
  <c r="B95" i="86"/>
  <c r="B94" i="86"/>
  <c r="B88" i="86"/>
  <c r="D85" i="86" s="1"/>
  <c r="M84" i="86"/>
  <c r="B81" i="86"/>
  <c r="B76" i="86"/>
  <c r="B70" i="86"/>
  <c r="E56" i="86"/>
  <c r="A56" i="86"/>
  <c r="F55" i="86"/>
  <c r="E55" i="86"/>
  <c r="B55" i="86"/>
  <c r="E58" i="86" s="1"/>
  <c r="A55" i="86"/>
  <c r="F54" i="86"/>
  <c r="E54" i="86"/>
  <c r="B54" i="86"/>
  <c r="A54" i="86"/>
  <c r="E53" i="86"/>
  <c r="A53" i="86"/>
  <c r="E52" i="86"/>
  <c r="A52" i="86"/>
  <c r="E51" i="86"/>
  <c r="A51" i="86"/>
  <c r="E50" i="86"/>
  <c r="E49" i="86"/>
  <c r="A49" i="86"/>
  <c r="A48" i="86"/>
  <c r="F37" i="86"/>
  <c r="F36" i="86"/>
  <c r="A34" i="86"/>
  <c r="B33" i="86"/>
  <c r="A41" i="86" s="1"/>
  <c r="M30" i="86"/>
  <c r="M29" i="86"/>
  <c r="F19" i="86"/>
  <c r="F18" i="86"/>
  <c r="F20" i="86" s="1"/>
  <c r="A16" i="86"/>
  <c r="B15" i="86"/>
  <c r="A23" i="86" s="1"/>
  <c r="M11" i="86"/>
  <c r="M12" i="86" s="1"/>
  <c r="B4" i="86"/>
  <c r="F38" i="91" l="1"/>
  <c r="B97" i="95"/>
  <c r="D85" i="95"/>
  <c r="B97" i="101"/>
  <c r="D85" i="101"/>
  <c r="B97" i="88"/>
  <c r="D85" i="88"/>
  <c r="B97" i="89"/>
  <c r="D85" i="89"/>
  <c r="B97" i="96"/>
  <c r="D85" i="96"/>
  <c r="B97" i="99"/>
  <c r="D85" i="99"/>
  <c r="E58" i="100"/>
  <c r="F20" i="90"/>
  <c r="B97" i="91"/>
  <c r="D85" i="91"/>
  <c r="F38" i="92"/>
  <c r="E58" i="92"/>
  <c r="E58" i="97"/>
  <c r="F20" i="100"/>
  <c r="E58" i="87"/>
  <c r="F20" i="92"/>
  <c r="B97" i="92"/>
  <c r="D85" i="92"/>
  <c r="E58" i="95"/>
  <c r="E58" i="98"/>
  <c r="F38" i="99"/>
  <c r="F20" i="101"/>
  <c r="F38" i="87"/>
  <c r="F38" i="95"/>
  <c r="F38" i="98"/>
  <c r="F38" i="86"/>
  <c r="E40" i="86" s="1"/>
  <c r="F38" i="88"/>
  <c r="F38" i="89"/>
  <c r="F38" i="96"/>
  <c r="F40" i="88"/>
  <c r="F40" i="89"/>
  <c r="F38" i="90"/>
  <c r="F40" i="90" s="1"/>
  <c r="F38" i="101"/>
  <c r="E40" i="101" s="1"/>
  <c r="F20" i="91"/>
  <c r="B97" i="100"/>
  <c r="B110" i="88"/>
  <c r="B97" i="86"/>
  <c r="B110" i="86" s="1"/>
  <c r="B110" i="89"/>
  <c r="B97" i="87"/>
  <c r="B110" i="87" s="1"/>
  <c r="B97" i="90"/>
  <c r="B110" i="90" s="1"/>
  <c r="B97" i="98"/>
  <c r="B110" i="98" s="1"/>
  <c r="F22" i="101"/>
  <c r="E22" i="101"/>
  <c r="B110" i="101"/>
  <c r="F40" i="101"/>
  <c r="E40" i="100"/>
  <c r="F22" i="100"/>
  <c r="E22" i="100"/>
  <c r="B110" i="100"/>
  <c r="F40" i="100"/>
  <c r="E40" i="99"/>
  <c r="F22" i="99"/>
  <c r="E22" i="99"/>
  <c r="B110" i="99"/>
  <c r="F40" i="99"/>
  <c r="E40" i="98"/>
  <c r="F22" i="98"/>
  <c r="E22" i="98"/>
  <c r="F22" i="97"/>
  <c r="F40" i="98"/>
  <c r="A23" i="97"/>
  <c r="E40" i="97"/>
  <c r="E43" i="97" s="1"/>
  <c r="B97" i="97"/>
  <c r="B110" i="97" s="1"/>
  <c r="F40" i="97"/>
  <c r="E40" i="96"/>
  <c r="F22" i="96"/>
  <c r="E22" i="96"/>
  <c r="B110" i="96"/>
  <c r="F40" i="96"/>
  <c r="E40" i="95"/>
  <c r="F22" i="95"/>
  <c r="E22" i="95"/>
  <c r="B110" i="95"/>
  <c r="F40" i="95"/>
  <c r="E40" i="92"/>
  <c r="F22" i="92"/>
  <c r="E22" i="92"/>
  <c r="B110" i="92"/>
  <c r="F40" i="92"/>
  <c r="F40" i="91"/>
  <c r="E40" i="91"/>
  <c r="F22" i="91"/>
  <c r="B110" i="91"/>
  <c r="A41" i="90"/>
  <c r="E22" i="91"/>
  <c r="F22" i="90"/>
  <c r="E22" i="90"/>
  <c r="E40" i="90"/>
  <c r="A41" i="89"/>
  <c r="F22" i="89"/>
  <c r="E22" i="89"/>
  <c r="A41" i="88"/>
  <c r="E40" i="89"/>
  <c r="E22" i="88"/>
  <c r="F22" i="88"/>
  <c r="E40" i="88"/>
  <c r="F22" i="87"/>
  <c r="E22" i="87"/>
  <c r="F40" i="87"/>
  <c r="E40" i="87"/>
  <c r="F40" i="86"/>
  <c r="F22" i="86"/>
  <c r="E22" i="86"/>
  <c r="A48" i="52"/>
  <c r="E43" i="91" l="1"/>
  <c r="E43" i="101"/>
  <c r="E43" i="100"/>
  <c r="E43" i="99"/>
  <c r="E43" i="98"/>
  <c r="E43" i="96"/>
  <c r="E43" i="95"/>
  <c r="E43" i="92"/>
  <c r="E43" i="89"/>
  <c r="E43" i="87"/>
  <c r="E43" i="90"/>
  <c r="E43" i="88"/>
  <c r="E43" i="86"/>
  <c r="A49" i="52"/>
  <c r="B54" i="52"/>
  <c r="B55" i="52" s="1"/>
  <c r="A55" i="52"/>
  <c r="A54" i="52"/>
  <c r="A53" i="52"/>
  <c r="A52" i="52"/>
  <c r="A51" i="52"/>
  <c r="F54" i="52"/>
  <c r="F55" i="52" s="1"/>
  <c r="E55" i="52"/>
  <c r="E54" i="52"/>
  <c r="E53" i="52"/>
  <c r="E52" i="52"/>
  <c r="E51" i="52"/>
  <c r="E50" i="52"/>
  <c r="E49" i="52"/>
  <c r="A56" i="52" l="1"/>
  <c r="B33" i="52"/>
  <c r="B15" i="52"/>
  <c r="B106" i="52" l="1"/>
  <c r="B94" i="52" l="1"/>
  <c r="B88" i="52"/>
  <c r="B95" i="52" l="1"/>
  <c r="B97" i="52" s="1"/>
  <c r="D85" i="52" l="1"/>
  <c r="E49" i="4"/>
  <c r="E48" i="4"/>
  <c r="E47" i="4"/>
  <c r="E41" i="4"/>
  <c r="E40" i="4"/>
  <c r="E36" i="4"/>
  <c r="D47" i="4" l="1"/>
  <c r="D49" i="4"/>
  <c r="D41" i="4"/>
  <c r="D42" i="4"/>
  <c r="D43" i="4"/>
  <c r="D39" i="4"/>
  <c r="D45" i="4"/>
  <c r="D48" i="4"/>
  <c r="E42" i="4"/>
  <c r="D36" i="4"/>
  <c r="D40" i="4"/>
  <c r="E44" i="4"/>
  <c r="D44" i="4"/>
  <c r="E46" i="4"/>
  <c r="D46" i="4"/>
  <c r="E37" i="4"/>
  <c r="D37" i="4"/>
  <c r="E38" i="4"/>
  <c r="D38" i="4"/>
  <c r="E45" i="4"/>
  <c r="E43" i="4"/>
  <c r="E39" i="4"/>
  <c r="E56" i="52"/>
  <c r="C43" i="4" l="1"/>
  <c r="C36" i="4"/>
  <c r="C40" i="4"/>
  <c r="C42" i="4"/>
  <c r="C38" i="4"/>
  <c r="C46" i="4"/>
  <c r="C49" i="4"/>
  <c r="C47" i="4"/>
  <c r="C37" i="4"/>
  <c r="C41" i="4"/>
  <c r="C44" i="4"/>
  <c r="C45" i="4"/>
  <c r="C48" i="4"/>
  <c r="C39" i="4"/>
  <c r="H35" i="4" l="1"/>
  <c r="I41" i="4"/>
  <c r="F8" i="4" l="1"/>
  <c r="H14" i="4" l="1"/>
  <c r="J14" i="4" s="1"/>
  <c r="E31" i="4" l="1"/>
  <c r="B73" i="65"/>
  <c r="B72" i="65"/>
  <c r="B71" i="65"/>
  <c r="B68" i="65"/>
  <c r="B67" i="65"/>
  <c r="B66" i="65"/>
  <c r="B63" i="65"/>
  <c r="B62" i="65"/>
  <c r="B61" i="65"/>
  <c r="B58" i="65"/>
  <c r="B57" i="65"/>
  <c r="B56" i="65"/>
  <c r="B53" i="65"/>
  <c r="B52" i="65"/>
  <c r="B51" i="65"/>
  <c r="H27" i="4"/>
  <c r="J27" i="4" s="1"/>
  <c r="H28" i="4"/>
  <c r="J28" i="4" s="1"/>
  <c r="H26" i="4"/>
  <c r="J26" i="4" s="1"/>
  <c r="H25" i="4"/>
  <c r="J25" i="4" s="1"/>
  <c r="H24" i="4"/>
  <c r="J24" i="4" s="1"/>
  <c r="H20" i="4"/>
  <c r="J20" i="4" s="1"/>
  <c r="H21" i="4"/>
  <c r="J21" i="4" s="1"/>
  <c r="H22" i="4"/>
  <c r="J22" i="4" s="1"/>
  <c r="H23" i="4"/>
  <c r="J23" i="4" s="1"/>
  <c r="O8" i="4" a="1"/>
  <c r="O11" i="4" a="1"/>
  <c r="O8" i="4" l="1"/>
  <c r="O7" i="4" s="1"/>
  <c r="G10" i="4" a="1"/>
  <c r="G10" i="4" s="1"/>
  <c r="O11" i="4"/>
  <c r="B74" i="65"/>
  <c r="B54" i="65"/>
  <c r="B59" i="65"/>
  <c r="B64" i="65"/>
  <c r="B69" i="65"/>
  <c r="O10" i="4" l="1"/>
  <c r="O9" i="4"/>
  <c r="F47" i="4"/>
  <c r="B65" i="65" s="1"/>
  <c r="F49" i="4"/>
  <c r="B75" i="65" s="1"/>
  <c r="F46" i="4" l="1"/>
  <c r="B60" i="65" s="1"/>
  <c r="F45" i="4"/>
  <c r="B55" i="65" s="1"/>
  <c r="F48" i="4" l="1"/>
  <c r="B70" i="65" s="1"/>
  <c r="B77" i="65"/>
  <c r="B49" i="65"/>
  <c r="B48" i="65"/>
  <c r="B47" i="65"/>
  <c r="B46" i="65"/>
  <c r="B44" i="65"/>
  <c r="B43" i="65"/>
  <c r="B42" i="65"/>
  <c r="B41" i="65"/>
  <c r="B39" i="65"/>
  <c r="B38" i="65"/>
  <c r="B37" i="65"/>
  <c r="B36" i="65"/>
  <c r="B34" i="65"/>
  <c r="B33" i="65"/>
  <c r="B32" i="65"/>
  <c r="B26" i="65"/>
  <c r="B31" i="65"/>
  <c r="B27" i="65"/>
  <c r="B28" i="65"/>
  <c r="B23" i="65"/>
  <c r="B22" i="65"/>
  <c r="B21" i="65"/>
  <c r="B18" i="65"/>
  <c r="B17" i="65"/>
  <c r="B16" i="65"/>
  <c r="B13" i="65"/>
  <c r="B12" i="65"/>
  <c r="B11" i="65"/>
  <c r="B8" i="65"/>
  <c r="B7" i="65"/>
  <c r="B6" i="65"/>
  <c r="B1" i="65"/>
  <c r="B3" i="65"/>
  <c r="B2" i="65"/>
  <c r="H19" i="4"/>
  <c r="J19" i="4" s="1"/>
  <c r="H18" i="4"/>
  <c r="J18" i="4" s="1"/>
  <c r="H17" i="4"/>
  <c r="J17" i="4" s="1"/>
  <c r="H16" i="4"/>
  <c r="J16" i="4" s="1"/>
  <c r="H15" i="4"/>
  <c r="J15" i="4" l="1"/>
  <c r="J29" i="4" s="1"/>
  <c r="B29" i="4" s="1"/>
  <c r="B19" i="65"/>
  <c r="B9" i="65"/>
  <c r="B29" i="65"/>
  <c r="B24" i="65"/>
  <c r="B14" i="65"/>
  <c r="B4" i="65"/>
  <c r="F42" i="4" l="1"/>
  <c r="B40" i="65" s="1"/>
  <c r="F43" i="4"/>
  <c r="B45" i="65" s="1"/>
  <c r="F44" i="4" l="1"/>
  <c r="B50" i="65" s="1"/>
  <c r="F41" i="4"/>
  <c r="B35" i="65" s="1"/>
  <c r="F19" i="52"/>
  <c r="B71" i="52"/>
  <c r="B5" i="52"/>
  <c r="E58" i="52"/>
  <c r="B76" i="52"/>
  <c r="M11" i="52"/>
  <c r="F18" i="52" s="1"/>
  <c r="M29" i="52"/>
  <c r="M30" i="52" s="1"/>
  <c r="B81" i="52"/>
  <c r="B102" i="52"/>
  <c r="M100" i="52"/>
  <c r="M84" i="52"/>
  <c r="B70" i="52"/>
  <c r="A41" i="52"/>
  <c r="F37" i="52"/>
  <c r="A34" i="52"/>
  <c r="A16" i="52"/>
  <c r="B4" i="52"/>
  <c r="F36" i="52" l="1"/>
  <c r="F38" i="52" s="1"/>
  <c r="F40" i="52" s="1"/>
  <c r="B110" i="52"/>
  <c r="D35" i="4" s="1"/>
  <c r="E35" i="4"/>
  <c r="M12" i="52"/>
  <c r="B78" i="65"/>
  <c r="F20" i="52"/>
  <c r="A23" i="52" s="1"/>
  <c r="F37" i="4" l="1"/>
  <c r="B15" i="65" s="1"/>
  <c r="E40" i="52"/>
  <c r="F39" i="4"/>
  <c r="B25" i="65" s="1"/>
  <c r="F22" i="52"/>
  <c r="E22" i="52"/>
  <c r="E43" i="52" l="1"/>
  <c r="C35" i="4" s="1"/>
  <c r="F35" i="4" s="1"/>
  <c r="F40" i="4"/>
  <c r="B30" i="65" s="1"/>
  <c r="F36" i="4"/>
  <c r="B10" i="65" s="1"/>
  <c r="B5" i="65" l="1"/>
  <c r="F38" i="4" l="1"/>
  <c r="B20" i="65" s="1"/>
  <c r="F50" i="4" l="1"/>
  <c r="Q10" i="4" l="1"/>
  <c r="Q7" i="4"/>
  <c r="Q8" i="4"/>
  <c r="Q9" i="4"/>
  <c r="I43" i="4"/>
  <c r="I44" i="4" s="1"/>
  <c r="B76" i="65"/>
  <c r="C11" i="4" l="1"/>
  <c r="B80" i="65" l="1"/>
  <c r="B79" i="65"/>
  <c r="D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<sst xmlns="http://schemas.openxmlformats.org/spreadsheetml/2006/main" count="2416" uniqueCount="992">
  <si>
    <t>Household Member Number</t>
  </si>
  <si>
    <t>Name (First and Last)</t>
  </si>
  <si>
    <t>Relationship to Head of Household</t>
  </si>
  <si>
    <t>Member Institution:</t>
  </si>
  <si>
    <t>Date</t>
  </si>
  <si>
    <t>Head of Household</t>
  </si>
  <si>
    <t>Total Other Income</t>
  </si>
  <si>
    <t>Employer #1:</t>
  </si>
  <si>
    <t>Employer:</t>
  </si>
  <si>
    <t>Salary Per Pay Period:</t>
  </si>
  <si>
    <t>Pay Frequency/Year:</t>
  </si>
  <si>
    <t>OR</t>
  </si>
  <si>
    <t>Regular Hourly Rate:</t>
  </si>
  <si>
    <t>Employer #2:</t>
  </si>
  <si>
    <t>Social Security/Pension/Disability Income</t>
  </si>
  <si>
    <t>YTD Amount:</t>
  </si>
  <si>
    <t>Child Support/Alimony Income</t>
  </si>
  <si>
    <t>PAGE 2</t>
  </si>
  <si>
    <t>Other Income Calculations:</t>
  </si>
  <si>
    <t>Other Income - 1</t>
  </si>
  <si>
    <t>Household Member Total Income</t>
  </si>
  <si>
    <t>YTD Start Date:</t>
  </si>
  <si>
    <t>Pay Period End Date:</t>
  </si>
  <si>
    <t>YTD Total Income:</t>
  </si>
  <si>
    <t>YTD Other Income:</t>
  </si>
  <si>
    <t>YTD Income Annualized:</t>
  </si>
  <si>
    <t>Other Income Annualized:</t>
  </si>
  <si>
    <t>Year-to-Date Earnings:</t>
  </si>
  <si>
    <t>Base Wages:</t>
  </si>
  <si>
    <t>Year-to-Date Other/Overtime/Bonus/Commission/Tips:</t>
  </si>
  <si>
    <t>Base Wages Annualized:</t>
  </si>
  <si>
    <t>Explanations/Notes:</t>
  </si>
  <si>
    <t>Total Annual Amt:</t>
  </si>
  <si>
    <t>TOTAL OTHER INCOME:</t>
  </si>
  <si>
    <t>SECTION 1:  WAGE/SALARY INCOME:</t>
  </si>
  <si>
    <t>TOTAL WAGE/SALARY INCOME:</t>
  </si>
  <si>
    <t>Total Wages/Salary</t>
  </si>
  <si>
    <t>Highest Calculated Income (Employer #2):</t>
  </si>
  <si>
    <t>Highest Calculated Income (Employer #1):</t>
  </si>
  <si>
    <t>Complete in accordance with the FHLBank Topeka income calculation guidelines.  Attach required documentation--income from ALL sources must be accounted for.</t>
  </si>
  <si>
    <t>Tab Revised</t>
  </si>
  <si>
    <t>Explanation</t>
  </si>
  <si>
    <t xml:space="preserve">Homebuyer Name: </t>
  </si>
  <si>
    <t>*Ensure gross amount is entered.</t>
  </si>
  <si>
    <t>Total Base Wages + Other:</t>
  </si>
  <si>
    <t>TOTAL SELF EMPLOYMENT/RENTAL INCOME:</t>
  </si>
  <si>
    <t>Hours/Week:</t>
  </si>
  <si>
    <t>Total Self Employment or Rental Income</t>
  </si>
  <si>
    <t>Weeks/Year:</t>
  </si>
  <si>
    <t>Household Member #6:</t>
  </si>
  <si>
    <t>Household Member #1:</t>
  </si>
  <si>
    <t>Household Member #2:</t>
  </si>
  <si>
    <t>Household Member #3:</t>
  </si>
  <si>
    <t>Household Member #4:</t>
  </si>
  <si>
    <t>Household Member #5:</t>
  </si>
  <si>
    <t>Payment Amt:</t>
  </si>
  <si>
    <t>x Payments Per Year:</t>
  </si>
  <si>
    <t>Amount Received:</t>
  </si>
  <si>
    <t>Program Enrollment Date:</t>
  </si>
  <si>
    <t>Date of Birth</t>
  </si>
  <si>
    <t>Age at Program Enrollment Date</t>
  </si>
  <si>
    <t>members[0].name</t>
  </si>
  <si>
    <t>members[0].relation</t>
  </si>
  <si>
    <t>members[0].dob</t>
  </si>
  <si>
    <t>members[0].age</t>
  </si>
  <si>
    <t>members[0].income</t>
  </si>
  <si>
    <t>members[1].name</t>
  </si>
  <si>
    <t>members[1].relation</t>
  </si>
  <si>
    <t>members[1].dob</t>
  </si>
  <si>
    <t>members[1].age</t>
  </si>
  <si>
    <t>members[1].income</t>
  </si>
  <si>
    <t>members[2].name</t>
  </si>
  <si>
    <t>members[2].relation</t>
  </si>
  <si>
    <t>members[2].dob</t>
  </si>
  <si>
    <t>members[2].age</t>
  </si>
  <si>
    <t>members[2].income</t>
  </si>
  <si>
    <t>members[3].name</t>
  </si>
  <si>
    <t>members[3].relation</t>
  </si>
  <si>
    <t>members[3].dob</t>
  </si>
  <si>
    <t>members[3].age</t>
  </si>
  <si>
    <t>members[3].income</t>
  </si>
  <si>
    <t>members[4].name</t>
  </si>
  <si>
    <t>members[4].relation</t>
  </si>
  <si>
    <t>members[4].dob</t>
  </si>
  <si>
    <t>members[4].age</t>
  </si>
  <si>
    <t>members[4].income</t>
  </si>
  <si>
    <t>members[5].name</t>
  </si>
  <si>
    <t>members[5].relation</t>
  </si>
  <si>
    <t>members[5].dob</t>
  </si>
  <si>
    <t>members[5].age</t>
  </si>
  <si>
    <t>members[5].income</t>
  </si>
  <si>
    <t>members[6].name</t>
  </si>
  <si>
    <t>members[6].relation</t>
  </si>
  <si>
    <t>members[6].dob</t>
  </si>
  <si>
    <t>members[6].age</t>
  </si>
  <si>
    <t>members[6].income</t>
  </si>
  <si>
    <t>members[7].name</t>
  </si>
  <si>
    <t>members[7].relation</t>
  </si>
  <si>
    <t>members[7].dob</t>
  </si>
  <si>
    <t>members[7].age</t>
  </si>
  <si>
    <t>members[7].income</t>
  </si>
  <si>
    <t>members[8].name</t>
  </si>
  <si>
    <t>members[8].relation</t>
  </si>
  <si>
    <t>members[8].dob</t>
  </si>
  <si>
    <t>members[8].age</t>
  </si>
  <si>
    <t>members[8].income</t>
  </si>
  <si>
    <t>members[9].name</t>
  </si>
  <si>
    <t>members[9].relation</t>
  </si>
  <si>
    <t>members[9].dob</t>
  </si>
  <si>
    <t>members[9].age</t>
  </si>
  <si>
    <t>members[9].income</t>
  </si>
  <si>
    <t>members[10].name</t>
  </si>
  <si>
    <t>members[10].relation</t>
  </si>
  <si>
    <t>members[10].dob</t>
  </si>
  <si>
    <t>members[10].age</t>
  </si>
  <si>
    <t>members[10].income</t>
  </si>
  <si>
    <t>members[11].name</t>
  </si>
  <si>
    <t>members[11].relation</t>
  </si>
  <si>
    <t>members[11].dob</t>
  </si>
  <si>
    <t>members[11].age</t>
  </si>
  <si>
    <t>members[11].income</t>
  </si>
  <si>
    <t>members[12].name</t>
  </si>
  <si>
    <t>members[12].relation</t>
  </si>
  <si>
    <t>members[12].dob</t>
  </si>
  <si>
    <t>members[12].age</t>
  </si>
  <si>
    <t>members[12].income</t>
  </si>
  <si>
    <t>members[13].name</t>
  </si>
  <si>
    <t>members[13].relation</t>
  </si>
  <si>
    <t>members[13].dob</t>
  </si>
  <si>
    <t>members[13].age</t>
  </si>
  <si>
    <t>members[13].income</t>
  </si>
  <si>
    <t>members[14].name</t>
  </si>
  <si>
    <t>members[14].relation</t>
  </si>
  <si>
    <t>members[14].dob</t>
  </si>
  <si>
    <t>members[14].age</t>
  </si>
  <si>
    <t>members[14].income</t>
  </si>
  <si>
    <t>householdIncome.totalIncome</t>
  </si>
  <si>
    <t>householdIncome.enrollmentDate</t>
  </si>
  <si>
    <t>householdIncome.householdSize</t>
  </si>
  <si>
    <t>Household Member #7:</t>
  </si>
  <si>
    <t>Household Member #8:</t>
  </si>
  <si>
    <t>Household Member #9:</t>
  </si>
  <si>
    <t>Household Member #10:</t>
  </si>
  <si>
    <t>Total Household Members:</t>
  </si>
  <si>
    <t>SECTION 2:  GROSS ANNUAL INCOME SUMMARY</t>
  </si>
  <si>
    <t>Income Earner?</t>
  </si>
  <si>
    <t>Household Member #11:</t>
  </si>
  <si>
    <t>Household Member #13:</t>
  </si>
  <si>
    <t>Household Member 1</t>
  </si>
  <si>
    <t>Household Member 2</t>
  </si>
  <si>
    <t>Household Member 3</t>
  </si>
  <si>
    <t>Household Member 4</t>
  </si>
  <si>
    <t>Household Member 5</t>
  </si>
  <si>
    <t>Household Member 6</t>
  </si>
  <si>
    <t>Household Member 7</t>
  </si>
  <si>
    <t>Household Member 8</t>
  </si>
  <si>
    <t>Household Member 9</t>
  </si>
  <si>
    <t>Household Member 10</t>
  </si>
  <si>
    <t>Household Member 11</t>
  </si>
  <si>
    <t>Household Member 12</t>
  </si>
  <si>
    <t>Household Member 13</t>
  </si>
  <si>
    <t>Household Member 14</t>
  </si>
  <si>
    <t>Household Member 15</t>
  </si>
  <si>
    <t>Household Member #14:</t>
  </si>
  <si>
    <t>Household Member #15:</t>
  </si>
  <si>
    <t>Household Member #12:</t>
  </si>
  <si>
    <t>Household Summary</t>
  </si>
  <si>
    <t>Removed separate section for non-income household members. Added rows to calculate include income for up to 15 household members.</t>
  </si>
  <si>
    <t>SECTION 3:  OTHER INCOME:</t>
  </si>
  <si>
    <t>SECTION 2:  SELF-EMPLOYMENT/RENTAL INCOME:</t>
  </si>
  <si>
    <t>State:</t>
  </si>
  <si>
    <t>County/MSA:</t>
  </si>
  <si>
    <t>Household % AMI:</t>
  </si>
  <si>
    <r>
      <t>SECTION 1:  HOUSEHOLD COMPOSITION--</t>
    </r>
    <r>
      <rPr>
        <b/>
        <sz val="12"/>
        <color theme="1"/>
        <rFont val="Times New Roman"/>
        <family val="2"/>
      </rPr>
      <t>List ALL household members.</t>
    </r>
  </si>
  <si>
    <t>Removed drop-down box to select # household members. Will use countif on row 31 only.</t>
  </si>
  <si>
    <t>Added data validation to remind sponsor/member to ensure accurate representation of HH income.</t>
  </si>
  <si>
    <t>Income Limits</t>
  </si>
  <si>
    <t>Added separate income limits tab with tables displaying higher of HUD or MRB up to 15 HH members.</t>
  </si>
  <si>
    <t>Household Member Tabs</t>
  </si>
  <si>
    <t>Removed Non-standard Income section</t>
  </si>
  <si>
    <t>Moved Self-employment Income section.</t>
  </si>
  <si>
    <t>Select Project Type from drop-down menu</t>
  </si>
  <si>
    <t>Housing Payment information</t>
  </si>
  <si>
    <t>Taxes</t>
  </si>
  <si>
    <t>Insurance</t>
  </si>
  <si>
    <t>Other</t>
  </si>
  <si>
    <t>Total</t>
  </si>
  <si>
    <t>Front Ratio</t>
  </si>
  <si>
    <t>TOTAL ANNUAL HOUSEHOLD INCOME</t>
  </si>
  <si>
    <t>Monthly Income</t>
  </si>
  <si>
    <t>SECTION 3: PROJECT TYPE</t>
  </si>
  <si>
    <t>Provide information below, and complete Sections 1 and 3.</t>
  </si>
  <si>
    <t>Principle + Interest</t>
  </si>
  <si>
    <t>Added Information necessary to calculate front ratio and monthly income and front ratio calculations.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</si>
  <si>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</si>
  <si>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</si>
  <si>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</si>
  <si>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</si>
  <si>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</si>
  <si>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</si>
  <si>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</si>
  <si>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</si>
  <si>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</si>
  <si>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</si>
  <si>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</si>
  <si>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</si>
  <si>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</si>
  <si>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</si>
  <si>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</si>
  <si>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</si>
  <si>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</si>
  <si>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</si>
  <si>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</si>
  <si>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</si>
  <si>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</si>
  <si>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</si>
  <si>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</si>
  <si>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</si>
  <si>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</si>
  <si>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</si>
  <si>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</si>
  <si>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</si>
  <si>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</si>
  <si>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</si>
  <si>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</si>
  <si>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</si>
  <si>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</si>
  <si>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</si>
  <si>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</si>
  <si>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</si>
  <si>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</si>
  <si>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</si>
  <si>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</si>
  <si>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</si>
  <si>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</si>
  <si>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</si>
  <si>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</si>
  <si>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</si>
  <si>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</si>
  <si>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</si>
  <si>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</si>
  <si>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</si>
  <si>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</si>
  <si>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</si>
  <si>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</si>
  <si>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</si>
  <si>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</si>
  <si>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</si>
  <si>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</si>
  <si>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</si>
  <si>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</si>
  <si>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</si>
  <si>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</si>
  <si>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</si>
  <si>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</si>
  <si>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St.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</si>
  <si>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</si>
  <si>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</si>
  <si>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</si>
  <si>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</si>
  <si>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</si>
  <si>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</si>
  <si>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</si>
  <si>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</si>
  <si>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</si>
  <si>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</si>
  <si>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</si>
  <si>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</si>
  <si>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</si>
  <si>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</si>
  <si>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</si>
  <si>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</si>
  <si>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</si>
  <si>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</si>
  <si>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</si>
  <si>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</si>
  <si>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Broomfield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</si>
  <si>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</si>
  <si>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</si>
  <si>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</si>
  <si>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</si>
  <si>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</si>
  <si>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</si>
  <si>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</si>
  <si>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</si>
  <si>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</si>
  <si>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</si>
  <si>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</si>
  <si>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</si>
  <si>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</si>
  <si>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</si>
  <si>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</si>
  <si>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</si>
  <si>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</si>
  <si>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</si>
  <si>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</si>
  <si>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</si>
  <si>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</si>
  <si>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</si>
  <si>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</si>
  <si>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</si>
  <si>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</si>
  <si>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</si>
  <si>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</si>
  <si>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</si>
  <si>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</si>
  <si>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</si>
  <si>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</si>
  <si>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</si>
  <si>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</si>
  <si>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</si>
  <si>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</si>
  <si>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</si>
  <si>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</si>
  <si>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</si>
  <si>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</si>
  <si>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</si>
  <si>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</si>
  <si>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</si>
  <si>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</si>
  <si>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</si>
  <si>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</si>
  <si>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</si>
  <si>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</si>
  <si>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</si>
  <si>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</si>
  <si>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</si>
  <si>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</si>
  <si>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</si>
  <si>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</si>
  <si>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</si>
  <si>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Weld County, Colorado</t>
  </si>
  <si>
    <t>Yuma County, Colorado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</si>
  <si>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</si>
  <si>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</si>
  <si>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</si>
  <si>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</si>
  <si>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</si>
  <si>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</si>
  <si>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</si>
  <si>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</si>
  <si>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</si>
  <si>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</si>
  <si>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</si>
  <si>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</si>
  <si>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</si>
  <si>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</si>
  <si>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</si>
  <si>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</si>
  <si>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</si>
  <si>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</si>
  <si>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</si>
  <si>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</si>
  <si>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</si>
  <si>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</si>
  <si>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</si>
  <si>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</si>
  <si>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</si>
  <si>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</si>
  <si>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</si>
  <si>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</si>
  <si>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</si>
  <si>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</si>
  <si>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</si>
  <si>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</si>
  <si>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</si>
  <si>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</si>
  <si>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</si>
  <si>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</si>
  <si>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</si>
  <si>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</si>
  <si>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</si>
  <si>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</si>
  <si>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</si>
  <si>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</si>
  <si>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</si>
  <si>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</si>
  <si>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</si>
  <si>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</si>
  <si>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</si>
  <si>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</si>
  <si>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</si>
  <si>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 Salle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</si>
  <si>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</si>
  <si>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</si>
  <si>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</si>
  <si>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</si>
  <si>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</si>
  <si>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</si>
  <si>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</si>
  <si>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</si>
  <si>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</si>
  <si>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</si>
  <si>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</si>
  <si>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</si>
  <si>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</si>
  <si>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</si>
  <si>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</si>
  <si>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</si>
  <si>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</si>
  <si>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</si>
  <si>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</si>
  <si>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</si>
  <si>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</si>
  <si>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</si>
  <si>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</si>
  <si>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</si>
  <si>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</si>
  <si>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</si>
  <si>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</si>
  <si>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</si>
  <si>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</si>
  <si>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</si>
  <si>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</si>
  <si>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</si>
  <si>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</si>
  <si>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</si>
  <si>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</si>
  <si>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</si>
  <si>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</si>
  <si>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</si>
  <si>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</si>
  <si>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</si>
  <si>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</si>
  <si>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</si>
  <si>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</si>
  <si>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</si>
  <si>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</si>
  <si>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</si>
  <si>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</si>
  <si>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</si>
  <si>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</si>
  <si>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</si>
  <si>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</si>
  <si>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</si>
  <si>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</si>
  <si>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</si>
  <si>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</si>
  <si>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</si>
  <si>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</si>
  <si>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</si>
  <si>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</si>
  <si>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</si>
  <si>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</si>
  <si>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</si>
  <si>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</si>
  <si>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</si>
  <si>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</si>
  <si>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</si>
  <si>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</si>
  <si>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</si>
  <si>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</si>
  <si>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</si>
  <si>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</si>
  <si>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</si>
  <si>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</si>
  <si>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</si>
  <si>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</si>
  <si>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</si>
  <si>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</si>
  <si>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</si>
  <si>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</si>
  <si>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</si>
  <si>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</si>
  <si>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</si>
  <si>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</si>
  <si>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</si>
  <si>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</si>
  <si>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</si>
  <si>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</si>
  <si>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</si>
  <si>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</si>
  <si>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</si>
  <si>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</si>
  <si>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</si>
  <si>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</si>
  <si>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</si>
  <si>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</si>
  <si>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</si>
  <si>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</si>
  <si>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</si>
  <si>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</si>
  <si>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</si>
  <si>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</si>
  <si>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</si>
  <si>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</si>
  <si>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</si>
  <si>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</si>
  <si>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</si>
  <si>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</si>
  <si>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</si>
  <si>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</si>
  <si>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</si>
  <si>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</si>
  <si>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</si>
  <si>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</si>
  <si>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</si>
  <si>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</si>
  <si>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</si>
  <si>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</si>
  <si>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</si>
  <si>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</si>
  <si>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</si>
  <si>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</si>
  <si>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</si>
  <si>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</si>
  <si>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</si>
  <si>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</si>
  <si>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</si>
  <si>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</si>
  <si>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</si>
  <si>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</si>
  <si>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</si>
  <si>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</si>
  <si>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</si>
  <si>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</si>
  <si>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</si>
  <si>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</si>
  <si>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</si>
  <si>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</si>
  <si>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</si>
  <si>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</si>
  <si>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</si>
  <si>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</si>
  <si>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</si>
  <si>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</si>
  <si>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</si>
  <si>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</si>
  <si>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</si>
  <si>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</si>
  <si>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</si>
  <si>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</si>
  <si>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</si>
  <si>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</si>
  <si>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</si>
  <si>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</si>
  <si>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</si>
  <si>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</si>
  <si>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</si>
  <si>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</si>
  <si>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</si>
  <si>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</si>
  <si>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</si>
  <si>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</si>
  <si>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</si>
  <si>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</si>
  <si>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</si>
  <si>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</si>
  <si>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</si>
  <si>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</si>
  <si>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</si>
  <si>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</si>
  <si>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</si>
  <si>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</si>
  <si>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</si>
  <si>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</si>
  <si>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</si>
  <si>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</si>
  <si>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</si>
  <si>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</si>
  <si>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</si>
  <si>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</si>
  <si>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</si>
  <si>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</si>
  <si>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</si>
  <si>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</si>
  <si>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</si>
  <si>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</si>
  <si>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</si>
  <si>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</si>
  <si>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</si>
  <si>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</si>
  <si>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</si>
  <si>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</si>
  <si>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</si>
  <si>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</si>
  <si>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</si>
  <si>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</si>
  <si>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</si>
  <si>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</si>
  <si>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</si>
  <si>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</si>
  <si>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</si>
  <si>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</si>
  <si>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</si>
  <si>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</si>
  <si>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</si>
  <si>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</si>
  <si>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</si>
  <si>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</si>
  <si>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</si>
  <si>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</si>
  <si>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</si>
  <si>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</si>
  <si>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</si>
  <si>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</si>
  <si>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</si>
  <si>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</si>
  <si>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</si>
  <si>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</si>
  <si>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</si>
  <si>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</si>
  <si>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</si>
  <si>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</si>
  <si>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</si>
  <si>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</si>
  <si>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</si>
  <si>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</si>
  <si>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</si>
  <si>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</si>
  <si>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</si>
  <si>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</si>
  <si>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</si>
  <si>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</si>
  <si>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</si>
  <si>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</si>
  <si>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</si>
  <si>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</si>
  <si>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</si>
  <si>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</si>
  <si>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</si>
  <si>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</si>
  <si>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</si>
  <si>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</si>
  <si>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</si>
  <si>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</si>
  <si>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</si>
  <si>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</si>
  <si>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</si>
  <si>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</si>
  <si>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</si>
  <si>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</si>
  <si>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</si>
  <si>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</si>
  <si>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</si>
  <si>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</si>
  <si>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</si>
  <si>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</si>
  <si>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</si>
  <si>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</si>
  <si>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</si>
  <si>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</si>
  <si>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</si>
  <si>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</si>
  <si>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</si>
  <si>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</si>
  <si>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</si>
  <si>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</si>
  <si>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</si>
  <si>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</si>
  <si>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</si>
  <si>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</si>
  <si>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</si>
  <si>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</si>
  <si>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</si>
  <si>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</si>
  <si>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</si>
  <si>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</si>
  <si>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</si>
  <si>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</si>
  <si>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</si>
  <si>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</si>
  <si>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</si>
  <si>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</si>
  <si>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</si>
  <si>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</si>
  <si>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</si>
  <si>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Sullivan part-Sullivan city part of Crawford County County, Missouri</t>
  </si>
  <si>
    <t>Dade County, Missouri</t>
  </si>
  <si>
    <t>Dallas County, Missouri</t>
  </si>
  <si>
    <t>Daviess County, Missouri</t>
  </si>
  <si>
    <t>DeKalb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</si>
  <si>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</si>
  <si>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</si>
  <si>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</si>
  <si>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</si>
  <si>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</si>
  <si>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</si>
  <si>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</si>
  <si>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</si>
  <si>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</si>
  <si>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</si>
  <si>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</si>
  <si>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</si>
  <si>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</si>
  <si>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</si>
  <si>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</si>
  <si>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</si>
  <si>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</si>
  <si>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</si>
  <si>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</si>
  <si>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</si>
  <si>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</si>
  <si>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</si>
  <si>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</si>
  <si>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</si>
  <si>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</si>
  <si>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</si>
  <si>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</si>
  <si>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</si>
  <si>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</si>
  <si>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</si>
  <si>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</si>
  <si>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</si>
  <si>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</si>
  <si>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</si>
  <si>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</si>
  <si>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</si>
  <si>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</si>
  <si>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</si>
  <si>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</si>
  <si>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</si>
  <si>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</si>
  <si>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</si>
  <si>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</si>
  <si>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</si>
  <si>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</si>
  <si>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</si>
  <si>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</si>
  <si>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</si>
  <si>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</si>
  <si>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</si>
  <si>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</si>
  <si>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</si>
  <si>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</si>
  <si>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</si>
  <si>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</si>
  <si>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</si>
  <si>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</si>
  <si>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</si>
  <si>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</si>
  <si>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St. Charles County, Missouri</t>
  </si>
  <si>
    <t>St. Clair County, Missouri</t>
  </si>
  <si>
    <t>Ste. Genevieve County, Missouri</t>
  </si>
  <si>
    <t>St. Francois County, Missouri</t>
  </si>
  <si>
    <t>St. Louis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</si>
  <si>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</si>
  <si>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</si>
  <si>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</si>
  <si>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</si>
  <si>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</si>
  <si>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</si>
  <si>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</si>
  <si>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</si>
  <si>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</si>
  <si>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</si>
  <si>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</si>
  <si>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</si>
  <si>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</si>
  <si>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</si>
  <si>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</si>
  <si>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</si>
  <si>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</si>
  <si>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</si>
  <si>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St. Louis city County, Missouri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</si>
  <si>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</si>
  <si>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</si>
  <si>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</si>
  <si>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</si>
  <si>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</si>
  <si>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</si>
  <si>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</si>
  <si>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</si>
  <si>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</si>
  <si>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</si>
  <si>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</si>
  <si>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</si>
  <si>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</si>
  <si>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</si>
  <si>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</si>
  <si>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</si>
  <si>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</si>
  <si>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</si>
  <si>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</si>
  <si>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</si>
  <si>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</si>
  <si>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</si>
  <si>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</si>
  <si>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</si>
  <si>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</si>
  <si>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</si>
  <si>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</si>
  <si>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</si>
  <si>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</si>
  <si>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</si>
  <si>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</si>
  <si>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</si>
  <si>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</si>
  <si>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</si>
  <si>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</si>
  <si>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</si>
  <si>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</si>
  <si>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</si>
  <si>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</si>
  <si>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</si>
  <si>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</si>
  <si>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</si>
  <si>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</si>
  <si>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</si>
  <si>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</si>
  <si>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</si>
  <si>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</si>
  <si>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</si>
  <si>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</si>
  <si>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</si>
  <si>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</si>
  <si>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</si>
  <si>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</si>
  <si>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</si>
  <si>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</si>
  <si>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</si>
  <si>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</si>
  <si>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</si>
  <si>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</si>
  <si>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</si>
  <si>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</si>
  <si>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</si>
  <si>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</si>
  <si>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</si>
  <si>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</si>
  <si>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</si>
  <si>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</si>
  <si>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</si>
  <si>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</si>
  <si>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</si>
  <si>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</si>
  <si>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</si>
  <si>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</si>
  <si>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</si>
  <si>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</si>
  <si>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</si>
  <si>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</si>
  <si>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</si>
  <si>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</si>
  <si>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</si>
  <si>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</si>
  <si>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</si>
  <si>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</si>
  <si>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</si>
  <si>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</si>
  <si>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</si>
  <si>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</si>
  <si>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</si>
  <si>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</si>
  <si>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</si>
  <si>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</si>
  <si>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</si>
  <si>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</si>
  <si>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</si>
  <si>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</si>
  <si>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</si>
  <si>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</si>
  <si>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</si>
  <si>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</si>
  <si>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</si>
  <si>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</si>
  <si>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</si>
  <si>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</si>
  <si>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</si>
  <si>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</si>
  <si>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</si>
  <si>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</si>
  <si>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</si>
  <si>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</si>
  <si>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</si>
  <si>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</si>
  <si>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</si>
  <si>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</si>
  <si>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</si>
  <si>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</si>
  <si>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</si>
  <si>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</si>
  <si>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</si>
  <si>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</si>
  <si>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</si>
  <si>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</si>
  <si>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</si>
  <si>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</si>
  <si>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</si>
  <si>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</si>
  <si>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</si>
  <si>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</si>
  <si>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</si>
  <si>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</si>
  <si>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</si>
  <si>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</si>
  <si>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</si>
  <si>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</si>
  <si>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</si>
  <si>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</si>
  <si>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</si>
  <si>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McClain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</si>
  <si>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</si>
  <si>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</si>
  <si>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</si>
  <si>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</si>
  <si>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</si>
  <si>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</si>
  <si>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</si>
  <si>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</si>
  <si>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</si>
  <si>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</si>
  <si>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</si>
  <si>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</si>
  <si>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</si>
  <si>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</si>
  <si>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</si>
  <si>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</si>
  <si>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</si>
  <si>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</si>
  <si>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</si>
  <si>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</si>
  <si>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</si>
  <si>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</si>
  <si>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</si>
  <si>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</si>
  <si>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</si>
  <si>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</si>
  <si>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</si>
  <si>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</si>
  <si>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</si>
  <si>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</si>
  <si>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</si>
  <si>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</si>
  <si>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</si>
  <si>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Added state name to county name and changed County_State range to different column.</t>
  </si>
  <si>
    <t>Corrected formula to bring self-employment income to HH Summary. (was previously linked to Employer #2)</t>
  </si>
  <si>
    <t>Expanded Nebraska name range to include York County.</t>
  </si>
  <si>
    <t>No Update</t>
  </si>
  <si>
    <t>Changed revision date to match other workbooks. Makes it easier for sponsors and staff to ensure they are using the current version.</t>
  </si>
  <si>
    <t>Cell G10. Added formula, so 2019 enrollment dates would look to 2018 income limits. Updated effective date(s).</t>
  </si>
  <si>
    <t>Added 2019 income limits.</t>
  </si>
  <si>
    <t>Has a tax return been filed for the self-employment income for last year?</t>
  </si>
  <si>
    <t xml:space="preserve">Other Income - 2 </t>
  </si>
  <si>
    <t>Year-to-Date Earnings</t>
  </si>
  <si>
    <t>Base Wages</t>
  </si>
  <si>
    <t>YTD Overtime/Bonus/Tips/etc:</t>
  </si>
  <si>
    <t>Total Base Wages+YTD OT,etc:</t>
  </si>
  <si>
    <t>#Weeks Will Work This Year:</t>
  </si>
  <si>
    <t>Weeks Worked Year-to-Date:</t>
  </si>
  <si>
    <t>Seasonal Income (if W-2 not available or does not represent a full season of employment)</t>
  </si>
  <si>
    <t>Highest Calculated Income:</t>
  </si>
  <si>
    <t>Cells A56 and E55. Added date calculation formulas.</t>
  </si>
  <si>
    <t>Cell F55. Corrected error in formula noted by RiskSpan. If sum is less than 0, then 0, else sum.</t>
  </si>
  <si>
    <t>Cell B88. Added formula to annualize income based on data entry in cells B85 through B87.</t>
  </si>
  <si>
    <t>Cell B93. Added formula to annualize income based on data entry in cells B92, B91, B85.</t>
  </si>
  <si>
    <t>Cell B93. Added formula to annualize income based on data entry in cells B91 and B92.</t>
  </si>
  <si>
    <t>Added 2020 Income Limits</t>
  </si>
  <si>
    <t>Cell J7. Added formula to select 2020 income limits beginning February 3, 2020. January 1 - February 2, 2020, use 2019 income limits.</t>
  </si>
  <si>
    <t>Celll B50 - Added data validation - not allow entry of date prior to 1/1/2019.</t>
  </si>
  <si>
    <t>Cell A50. Wording change in formula.</t>
  </si>
  <si>
    <t>2020_2</t>
  </si>
  <si>
    <t>Updated income limits tab with 2020 MRB and HUD income limits.</t>
  </si>
  <si>
    <t>Updated income limits tab with 2020 USDA Income Limits.</t>
  </si>
  <si>
    <t>2021_1</t>
  </si>
  <si>
    <t>1-4</t>
  </si>
  <si>
    <t>5-8</t>
  </si>
  <si>
    <t>USDA Limits</t>
  </si>
  <si>
    <t>Changed 2021 Income Limits data to include the 50% and 80% USDA Income Limits.</t>
  </si>
  <si>
    <t>x1</t>
  </si>
  <si>
    <t>y1</t>
  </si>
  <si>
    <t>x2</t>
  </si>
  <si>
    <t>y2</t>
  </si>
  <si>
    <t>Download tab</t>
  </si>
  <si>
    <t>Houshold Summary</t>
  </si>
  <si>
    <t xml:space="preserve">Changed the AMI% to four decimal points. </t>
  </si>
  <si>
    <t xml:space="preserve">Corrected AMI formula (Cell C11) to account for changes in the 2020 USDA Income Data. </t>
  </si>
  <si>
    <t>Added formulas in cells O7 through O11 to pull in USDA Income 30, 50, 60, 70 and 80% values from Income Limits tab based on County and Household Size.</t>
  </si>
  <si>
    <t xml:space="preserve">Added two rows for future use in AHP/HSP Online. </t>
  </si>
  <si>
    <t>County &amp; State Name</t>
  </si>
  <si>
    <t>Effective Dates</t>
  </si>
  <si>
    <t>Year</t>
  </si>
  <si>
    <t>2021_2</t>
  </si>
  <si>
    <t>Deleted columns that are not referenced or utilized.</t>
  </si>
  <si>
    <t>Updated formulas in cells G10, O8, and O11 to have INDIRECT references for income limits and to reference only the first county/state column in the Income Limits tab.</t>
  </si>
  <si>
    <t>Deleted the Name Manager cell names for the effective dates cells and formatted the effective dates as a table.</t>
  </si>
  <si>
    <t>Updated formula in Cell J7 to reference the effective dates table.</t>
  </si>
  <si>
    <t>Income Limits Template</t>
  </si>
  <si>
    <t>Created this tab to contain the template for USDA income limits.</t>
  </si>
  <si>
    <t>Deleted the 2019 Income Limits and added in the 2021 USDA Income Limits</t>
  </si>
  <si>
    <t>householdIncome.actualAMI</t>
  </si>
  <si>
    <t>Updated the name of cells A79 and A80</t>
  </si>
  <si>
    <t>Updated the formulas in rows A79 and A80</t>
  </si>
  <si>
    <t>householdIncome.aMIBucket</t>
  </si>
  <si>
    <t>Showing less than 50% AMI in the blank template because the template has $0 income)</t>
  </si>
  <si>
    <t>2022_1</t>
  </si>
  <si>
    <t>Deleted the 2020_1 Income Limits and added in the 2022 USDA Income Limits</t>
  </si>
  <si>
    <t>Name Manager</t>
  </si>
  <si>
    <t xml:space="preserve">Added 2022_1 Income Limits </t>
  </si>
  <si>
    <t>Updated effective dates for 2022 Income limts</t>
  </si>
  <si>
    <r>
      <t xml:space="preserve">Affordable Housing Program | </t>
    </r>
    <r>
      <rPr>
        <b/>
        <sz val="11"/>
        <color rgb="FFFF0000"/>
        <rFont val="Calibri"/>
        <family val="2"/>
        <scheme val="minor"/>
      </rPr>
      <t>Effective August 2022</t>
    </r>
    <r>
      <rPr>
        <b/>
        <sz val="26"/>
        <color rgb="FF003359"/>
        <rFont val="Calibri"/>
        <family val="2"/>
        <scheme val="minor"/>
      </rPr>
      <t xml:space="preserve">
</t>
    </r>
  </si>
  <si>
    <t>Updated the Effective Date for the 2022 Income Limits to 8/1/22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</si>
</sst>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;;;"/>
    <numFmt numFmtId="167" formatCode="&quot;$&quot;#,##0"/>
    <numFmt numFmtId="168" formatCode="_([$$-409]* #,##0.00_);_([$$-409]* \(#,##0.00\);_([$$-409]* &quot;-&quot;??_);_(@_)"/>
    <numFmt numFmtId="169" formatCode="mm/dd/yy;@"/>
    <numFmt numFmtId="170" formatCode="0.0"/>
    <numFmt numFmtId="171" formatCode="m/d/yy;@"/>
    <numFmt numFmtId="172" formatCode="[$-F800]dddd\,\ mmmm\ dd\,\ yyyy"/>
    <numFmt numFmtId="173" formatCode="0.0000%"/>
    <numFmt numFmtId="174" formatCode="0.0000"/>
  </numFmts>
  <fonts count="7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822433"/>
      <name val="Calibri"/>
      <family val="2"/>
      <scheme val="minor"/>
    </font>
    <font>
      <sz val="10"/>
      <color rgb="FF822433"/>
      <name val="Calibri"/>
      <family val="2"/>
      <scheme val="minor"/>
    </font>
    <font>
      <sz val="8"/>
      <name val="Helv"/>
    </font>
    <font>
      <b/>
      <sz val="11"/>
      <color rgb="FFFF0000"/>
      <name val="Calibri"/>
      <family val="2"/>
      <scheme val="minor"/>
    </font>
    <font>
      <b/>
      <sz val="11"/>
      <color rgb="FF00335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rgb="FF003359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8.5"/>
      <name val="MS Sans Serif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rgb="FF00335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822433"/>
      <name val="Calibri"/>
      <family val="2"/>
      <scheme val="minor"/>
    </font>
    <font>
      <b/>
      <sz val="10"/>
      <color rgb="FF00335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A985"/>
        <bgColor indexed="64"/>
      </patternFill>
    </fill>
    <fill>
      <patternFill patternType="solid">
        <fgColor rgb="FFA8C7C3"/>
        <bgColor indexed="64"/>
      </patternFill>
    </fill>
    <fill>
      <patternFill patternType="solid">
        <fgColor rgb="FFDCD6B2"/>
        <bgColor indexed="64"/>
      </patternFill>
    </fill>
    <fill>
      <patternFill patternType="solid">
        <fgColor rgb="FFCECFCB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theme="4" tint="-0.499984740745262"/>
      </left>
      <right/>
      <top style="double">
        <color indexed="64"/>
      </top>
      <bottom style="double">
        <color theme="4" tint="-0.499984740745262"/>
      </bottom>
      <diagonal/>
    </border>
    <border>
      <left/>
      <right/>
      <top style="double">
        <color indexed="64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theme="4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ck">
        <color theme="4" tint="-0.499984740745262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6" fillId="0" borderId="0"/>
    <xf numFmtId="0" fontId="25" fillId="0" borderId="0"/>
    <xf numFmtId="9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0" fillId="0" borderId="0"/>
    <xf numFmtId="38" fontId="48" fillId="0" borderId="0">
      <protection locked="0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</cellStyleXfs>
  <cellXfs count="545">
    <xf numFmtId="0" fontId="0" fillId="0" borderId="0" xfId="0"/>
    <xf numFmtId="0" fontId="27" fillId="0" borderId="0" xfId="0" applyFont="1" applyFill="1" applyProtection="1"/>
    <xf numFmtId="0" fontId="27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14" fontId="27" fillId="0" borderId="0" xfId="0" applyNumberFormat="1" applyFont="1" applyFill="1" applyBorder="1" applyProtection="1"/>
    <xf numFmtId="165" fontId="27" fillId="0" borderId="0" xfId="0" applyNumberFormat="1" applyFont="1" applyFill="1" applyBorder="1" applyProtection="1"/>
    <xf numFmtId="165" fontId="27" fillId="0" borderId="0" xfId="0" applyNumberFormat="1" applyFont="1" applyFill="1" applyBorder="1" applyAlignment="1" applyProtection="1">
      <alignment horizontal="right"/>
    </xf>
    <xf numFmtId="165" fontId="29" fillId="0" borderId="0" xfId="0" applyNumberFormat="1" applyFont="1" applyFill="1" applyBorder="1" applyProtection="1"/>
    <xf numFmtId="0" fontId="29" fillId="0" borderId="0" xfId="0" applyFont="1" applyFill="1" applyBorder="1" applyAlignment="1" applyProtection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center"/>
    </xf>
    <xf numFmtId="165" fontId="29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 vertical="center"/>
    </xf>
    <xf numFmtId="165" fontId="27" fillId="0" borderId="0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>
      <alignment vertical="center" wrapText="1"/>
    </xf>
    <xf numFmtId="165" fontId="29" fillId="0" borderId="0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wrapText="1"/>
    </xf>
    <xf numFmtId="165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right"/>
    </xf>
    <xf numFmtId="165" fontId="27" fillId="0" borderId="0" xfId="0" applyNumberFormat="1" applyFont="1" applyFill="1" applyProtection="1"/>
    <xf numFmtId="165" fontId="27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35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vertical="center"/>
    </xf>
    <xf numFmtId="44" fontId="27" fillId="0" borderId="0" xfId="11" applyFont="1" applyFill="1" applyProtection="1"/>
    <xf numFmtId="0" fontId="27" fillId="0" borderId="17" xfId="0" applyFont="1" applyFill="1" applyBorder="1" applyProtection="1"/>
    <xf numFmtId="0" fontId="27" fillId="0" borderId="18" xfId="0" applyFont="1" applyFill="1" applyBorder="1" applyProtection="1"/>
    <xf numFmtId="0" fontId="27" fillId="0" borderId="13" xfId="0" applyFont="1" applyFill="1" applyBorder="1" applyProtection="1"/>
    <xf numFmtId="0" fontId="27" fillId="0" borderId="19" xfId="0" applyFont="1" applyFill="1" applyBorder="1" applyProtection="1"/>
    <xf numFmtId="0" fontId="33" fillId="0" borderId="21" xfId="0" applyFont="1" applyFill="1" applyBorder="1" applyAlignment="1" applyProtection="1">
      <alignment horizontal="center" vertical="center"/>
    </xf>
    <xf numFmtId="0" fontId="27" fillId="0" borderId="22" xfId="0" applyFont="1" applyFill="1" applyBorder="1" applyProtection="1"/>
    <xf numFmtId="2" fontId="27" fillId="0" borderId="13" xfId="0" applyNumberFormat="1" applyFont="1" applyFill="1" applyBorder="1" applyAlignment="1" applyProtection="1"/>
    <xf numFmtId="0" fontId="32" fillId="0" borderId="13" xfId="0" applyFont="1" applyFill="1" applyBorder="1" applyAlignment="1" applyProtection="1">
      <alignment vertical="center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22" xfId="0" applyFont="1" applyFill="1" applyBorder="1" applyAlignment="1" applyProtection="1">
      <alignment horizontal="center" vertical="center"/>
    </xf>
    <xf numFmtId="44" fontId="29" fillId="0" borderId="0" xfId="11" applyFont="1" applyFill="1" applyBorder="1" applyAlignment="1" applyProtection="1">
      <alignment horizontal="center" vertical="center"/>
    </xf>
    <xf numFmtId="165" fontId="27" fillId="0" borderId="19" xfId="12" applyNumberFormat="1" applyFont="1" applyFill="1" applyBorder="1" applyAlignment="1" applyProtection="1">
      <alignment vertical="top"/>
    </xf>
    <xf numFmtId="44" fontId="27" fillId="0" borderId="0" xfId="11" applyFont="1" applyFill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/>
    <xf numFmtId="165" fontId="29" fillId="0" borderId="16" xfId="0" applyNumberFormat="1" applyFont="1" applyFill="1" applyBorder="1" applyAlignment="1" applyProtection="1"/>
    <xf numFmtId="165" fontId="29" fillId="0" borderId="13" xfId="0" applyNumberFormat="1" applyFont="1" applyFill="1" applyBorder="1" applyAlignment="1" applyProtection="1"/>
    <xf numFmtId="44" fontId="27" fillId="0" borderId="17" xfId="11" applyFont="1" applyFill="1" applyBorder="1" applyAlignment="1" applyProtection="1">
      <alignment horizontal="right"/>
    </xf>
    <xf numFmtId="0" fontId="43" fillId="0" borderId="0" xfId="0" applyFont="1" applyFill="1" applyBorder="1" applyProtection="1"/>
    <xf numFmtId="0" fontId="29" fillId="0" borderId="10" xfId="0" applyFont="1" applyFill="1" applyBorder="1" applyAlignment="1" applyProtection="1">
      <alignment vertical="center"/>
    </xf>
    <xf numFmtId="0" fontId="27" fillId="0" borderId="12" xfId="0" applyFont="1" applyFill="1" applyBorder="1" applyProtection="1"/>
    <xf numFmtId="0" fontId="27" fillId="0" borderId="20" xfId="0" applyFont="1" applyFill="1" applyBorder="1" applyAlignment="1" applyProtection="1">
      <alignment horizontal="left" vertical="center"/>
    </xf>
    <xf numFmtId="0" fontId="27" fillId="0" borderId="21" xfId="0" applyFont="1" applyFill="1" applyBorder="1" applyProtection="1"/>
    <xf numFmtId="0" fontId="36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vertical="center" wrapText="1"/>
    </xf>
    <xf numFmtId="0" fontId="27" fillId="0" borderId="13" xfId="0" applyFont="1" applyFill="1" applyBorder="1" applyAlignment="1" applyProtection="1">
      <alignment vertical="center"/>
    </xf>
    <xf numFmtId="0" fontId="27" fillId="0" borderId="29" xfId="0" applyFont="1" applyFill="1" applyBorder="1" applyAlignment="1" applyProtection="1">
      <alignment horizontal="left" vertical="center"/>
    </xf>
    <xf numFmtId="0" fontId="27" fillId="0" borderId="17" xfId="0" applyFont="1" applyFill="1" applyBorder="1" applyAlignment="1" applyProtection="1"/>
    <xf numFmtId="0" fontId="27" fillId="0" borderId="29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/>
    <xf numFmtId="0" fontId="29" fillId="0" borderId="32" xfId="0" applyFont="1" applyFill="1" applyBorder="1" applyAlignment="1" applyProtection="1"/>
    <xf numFmtId="0" fontId="29" fillId="0" borderId="10" xfId="0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0" fontId="42" fillId="4" borderId="2" xfId="0" applyFont="1" applyFill="1" applyBorder="1"/>
    <xf numFmtId="14" fontId="21" fillId="0" borderId="2" xfId="0" applyNumberFormat="1" applyFont="1" applyBorder="1"/>
    <xf numFmtId="0" fontId="32" fillId="0" borderId="0" xfId="0" applyFont="1" applyFill="1" applyBorder="1" applyProtection="1"/>
    <xf numFmtId="0" fontId="28" fillId="0" borderId="0" xfId="0" applyFont="1" applyFill="1" applyBorder="1" applyAlignment="1" applyProtection="1">
      <alignment wrapText="1"/>
    </xf>
    <xf numFmtId="44" fontId="29" fillId="5" borderId="2" xfId="11" applyFont="1" applyFill="1" applyBorder="1" applyProtection="1"/>
    <xf numFmtId="44" fontId="27" fillId="8" borderId="33" xfId="11" applyFont="1" applyFill="1" applyBorder="1" applyAlignment="1" applyProtection="1">
      <alignment horizontal="right"/>
    </xf>
    <xf numFmtId="44" fontId="27" fillId="8" borderId="2" xfId="0" applyNumberFormat="1" applyFont="1" applyFill="1" applyBorder="1" applyAlignment="1" applyProtection="1">
      <alignment vertical="center"/>
    </xf>
    <xf numFmtId="44" fontId="27" fillId="8" borderId="2" xfId="0" applyNumberFormat="1" applyFont="1" applyFill="1" applyBorder="1" applyAlignment="1" applyProtection="1"/>
    <xf numFmtId="0" fontId="28" fillId="0" borderId="14" xfId="0" applyFont="1" applyFill="1" applyBorder="1" applyAlignment="1" applyProtection="1">
      <alignment wrapText="1"/>
    </xf>
    <xf numFmtId="0" fontId="27" fillId="0" borderId="34" xfId="0" applyFont="1" applyFill="1" applyBorder="1" applyAlignment="1" applyProtection="1">
      <alignment horizontal="center" vertical="center" wrapText="1"/>
    </xf>
    <xf numFmtId="165" fontId="27" fillId="0" borderId="35" xfId="0" applyNumberFormat="1" applyFont="1" applyFill="1" applyBorder="1" applyAlignment="1" applyProtection="1"/>
    <xf numFmtId="0" fontId="27" fillId="0" borderId="35" xfId="0" applyFont="1" applyFill="1" applyBorder="1" applyAlignment="1" applyProtection="1">
      <alignment horizontal="center" vertical="center" wrapText="1"/>
      <protection locked="0"/>
    </xf>
    <xf numFmtId="0" fontId="27" fillId="0" borderId="36" xfId="0" applyFont="1" applyFill="1" applyBorder="1" applyAlignment="1" applyProtection="1">
      <alignment horizontal="center" vertical="center" wrapText="1"/>
    </xf>
    <xf numFmtId="0" fontId="36" fillId="0" borderId="37" xfId="0" applyFont="1" applyFill="1" applyBorder="1" applyAlignment="1" applyProtection="1">
      <alignment horizontal="left" vertical="center" wrapText="1"/>
    </xf>
    <xf numFmtId="0" fontId="27" fillId="0" borderId="38" xfId="0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 applyProtection="1"/>
    <xf numFmtId="0" fontId="27" fillId="0" borderId="40" xfId="0" applyFont="1" applyFill="1" applyBorder="1" applyAlignment="1" applyProtection="1">
      <alignment vertical="center" wrapText="1"/>
    </xf>
    <xf numFmtId="0" fontId="27" fillId="0" borderId="41" xfId="0" applyFont="1" applyFill="1" applyBorder="1" applyAlignment="1" applyProtection="1">
      <alignment vertical="center" wrapText="1"/>
    </xf>
    <xf numFmtId="0" fontId="29" fillId="0" borderId="34" xfId="0" applyFont="1" applyFill="1" applyBorder="1" applyAlignment="1" applyProtection="1">
      <alignment horizontal="left" vertical="center"/>
    </xf>
    <xf numFmtId="165" fontId="27" fillId="0" borderId="35" xfId="0" applyNumberFormat="1" applyFont="1" applyFill="1" applyBorder="1" applyAlignment="1" applyProtection="1">
      <alignment vertical="center"/>
    </xf>
    <xf numFmtId="0" fontId="27" fillId="0" borderId="35" xfId="0" applyFont="1" applyFill="1" applyBorder="1" applyAlignment="1" applyProtection="1">
      <alignment horizontal="center" vertical="center" wrapText="1"/>
    </xf>
    <xf numFmtId="0" fontId="29" fillId="0" borderId="39" xfId="0" applyFont="1" applyFill="1" applyBorder="1" applyAlignment="1" applyProtection="1">
      <alignment horizontal="left" vertical="center"/>
    </xf>
    <xf numFmtId="165" fontId="27" fillId="0" borderId="40" xfId="0" applyNumberFormat="1" applyFont="1" applyFill="1" applyBorder="1" applyAlignment="1" applyProtection="1">
      <alignment vertical="center"/>
    </xf>
    <xf numFmtId="0" fontId="27" fillId="0" borderId="40" xfId="0" applyFont="1" applyFill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left"/>
    </xf>
    <xf numFmtId="44" fontId="27" fillId="0" borderId="0" xfId="0" applyNumberFormat="1" applyFont="1" applyFill="1" applyBorder="1" applyProtection="1"/>
    <xf numFmtId="0" fontId="27" fillId="0" borderId="0" xfId="0" applyFont="1" applyFill="1" applyBorder="1" applyAlignment="1" applyProtection="1">
      <alignment horizontal="left" vertical="center"/>
    </xf>
    <xf numFmtId="44" fontId="29" fillId="5" borderId="2" xfId="0" applyNumberFormat="1" applyFont="1" applyFill="1" applyBorder="1" applyProtection="1"/>
    <xf numFmtId="44" fontId="27" fillId="8" borderId="33" xfId="11" applyFont="1" applyFill="1" applyBorder="1" applyProtection="1"/>
    <xf numFmtId="0" fontId="29" fillId="0" borderId="16" xfId="0" applyFont="1" applyFill="1" applyBorder="1" applyAlignment="1" applyProtection="1">
      <alignment horizontal="left"/>
    </xf>
    <xf numFmtId="0" fontId="28" fillId="0" borderId="0" xfId="0" applyFont="1" applyFill="1" applyAlignment="1" applyProtection="1">
      <alignment horizontal="left" wrapText="1"/>
    </xf>
    <xf numFmtId="0" fontId="36" fillId="0" borderId="16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center" vertical="center" wrapText="1"/>
    </xf>
    <xf numFmtId="169" fontId="27" fillId="0" borderId="2" xfId="0" applyNumberFormat="1" applyFont="1" applyFill="1" applyBorder="1" applyProtection="1">
      <protection locked="0"/>
    </xf>
    <xf numFmtId="170" fontId="27" fillId="0" borderId="2" xfId="0" applyNumberFormat="1" applyFont="1" applyFill="1" applyBorder="1" applyAlignment="1" applyProtection="1">
      <alignment vertical="center"/>
      <protection locked="0"/>
    </xf>
    <xf numFmtId="44" fontId="27" fillId="0" borderId="2" xfId="11" applyFont="1" applyFill="1" applyBorder="1" applyAlignment="1" applyProtection="1">
      <alignment horizontal="center"/>
      <protection locked="0"/>
    </xf>
    <xf numFmtId="44" fontId="27" fillId="0" borderId="2" xfId="12" applyNumberFormat="1" applyFont="1" applyFill="1" applyBorder="1" applyAlignment="1" applyProtection="1">
      <alignment vertical="top"/>
      <protection locked="0"/>
    </xf>
    <xf numFmtId="44" fontId="27" fillId="0" borderId="2" xfId="11" applyFont="1" applyFill="1" applyBorder="1" applyAlignment="1" applyProtection="1">
      <alignment vertical="top"/>
      <protection locked="0"/>
    </xf>
    <xf numFmtId="44" fontId="27" fillId="0" borderId="26" xfId="0" applyNumberFormat="1" applyFont="1" applyFill="1" applyBorder="1" applyAlignment="1" applyProtection="1">
      <alignment vertical="center"/>
      <protection locked="0"/>
    </xf>
    <xf numFmtId="44" fontId="27" fillId="0" borderId="3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Fill="1" applyProtection="1"/>
    <xf numFmtId="0" fontId="27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168" fontId="39" fillId="0" borderId="0" xfId="11" applyNumberFormat="1" applyFont="1" applyFill="1" applyBorder="1" applyAlignment="1" applyProtection="1">
      <alignment horizontal="center" vertical="top"/>
    </xf>
    <xf numFmtId="0" fontId="27" fillId="0" borderId="13" xfId="0" applyFont="1" applyFill="1" applyBorder="1" applyAlignment="1" applyProtection="1">
      <alignment horizontal="left" vertical="center"/>
    </xf>
    <xf numFmtId="165" fontId="27" fillId="0" borderId="0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left"/>
    </xf>
    <xf numFmtId="165" fontId="3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wrapText="1"/>
    </xf>
    <xf numFmtId="0" fontId="27" fillId="0" borderId="0" xfId="0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 applyProtection="1"/>
    <xf numFmtId="0" fontId="27" fillId="0" borderId="17" xfId="0" applyFont="1" applyFill="1" applyBorder="1" applyProtection="1"/>
    <xf numFmtId="0" fontId="27" fillId="0" borderId="18" xfId="0" applyFont="1" applyFill="1" applyBorder="1" applyProtection="1"/>
    <xf numFmtId="0" fontId="27" fillId="0" borderId="13" xfId="0" applyFont="1" applyFill="1" applyBorder="1" applyProtection="1"/>
    <xf numFmtId="0" fontId="27" fillId="0" borderId="19" xfId="0" applyFont="1" applyFill="1" applyBorder="1" applyProtection="1"/>
    <xf numFmtId="0" fontId="27" fillId="0" borderId="22" xfId="0" applyFont="1" applyFill="1" applyBorder="1" applyProtection="1"/>
    <xf numFmtId="0" fontId="32" fillId="0" borderId="13" xfId="0" applyFont="1" applyFill="1" applyBorder="1" applyAlignment="1" applyProtection="1">
      <alignment vertical="center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22" xfId="0" applyFont="1" applyFill="1" applyBorder="1" applyAlignment="1" applyProtection="1">
      <alignment horizontal="center" vertical="center"/>
    </xf>
    <xf numFmtId="44" fontId="29" fillId="0" borderId="0" xfId="1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left" vertical="center"/>
    </xf>
    <xf numFmtId="44" fontId="27" fillId="0" borderId="4" xfId="11" applyFont="1" applyFill="1" applyBorder="1" applyAlignment="1" applyProtection="1"/>
    <xf numFmtId="0" fontId="40" fillId="0" borderId="0" xfId="0" applyFont="1" applyFill="1" applyBorder="1" applyAlignment="1" applyProtection="1">
      <alignment horizontal="left"/>
    </xf>
    <xf numFmtId="165" fontId="27" fillId="0" borderId="19" xfId="12" applyNumberFormat="1" applyFont="1" applyFill="1" applyBorder="1" applyAlignment="1" applyProtection="1">
      <alignment vertical="top"/>
    </xf>
    <xf numFmtId="165" fontId="27" fillId="0" borderId="0" xfId="12" applyNumberFormat="1" applyFont="1" applyFill="1" applyBorder="1" applyAlignment="1" applyProtection="1">
      <alignment vertical="top"/>
    </xf>
    <xf numFmtId="44" fontId="27" fillId="0" borderId="0" xfId="11" applyFont="1" applyFill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/>
    <xf numFmtId="165" fontId="29" fillId="0" borderId="16" xfId="0" applyNumberFormat="1" applyFont="1" applyFill="1" applyBorder="1" applyAlignment="1" applyProtection="1"/>
    <xf numFmtId="165" fontId="29" fillId="0" borderId="13" xfId="0" applyNumberFormat="1" applyFont="1" applyFill="1" applyBorder="1" applyAlignment="1" applyProtection="1"/>
    <xf numFmtId="44" fontId="27" fillId="0" borderId="17" xfId="11" applyFont="1" applyFill="1" applyBorder="1" applyAlignment="1" applyProtection="1">
      <alignment horizontal="right"/>
    </xf>
    <xf numFmtId="0" fontId="43" fillId="0" borderId="0" xfId="0" applyFont="1" applyFill="1" applyBorder="1" applyProtection="1"/>
    <xf numFmtId="0" fontId="29" fillId="0" borderId="10" xfId="0" applyFont="1" applyFill="1" applyBorder="1" applyAlignment="1" applyProtection="1">
      <alignment vertical="center"/>
    </xf>
    <xf numFmtId="0" fontId="27" fillId="0" borderId="12" xfId="0" applyFont="1" applyFill="1" applyBorder="1" applyProtection="1"/>
    <xf numFmtId="0" fontId="27" fillId="0" borderId="20" xfId="0" applyFont="1" applyFill="1" applyBorder="1" applyAlignment="1" applyProtection="1">
      <alignment horizontal="left" vertical="center"/>
    </xf>
    <xf numFmtId="0" fontId="27" fillId="0" borderId="21" xfId="0" applyFont="1" applyFill="1" applyBorder="1" applyProtection="1"/>
    <xf numFmtId="165" fontId="27" fillId="0" borderId="0" xfId="0" applyNumberFormat="1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</xf>
    <xf numFmtId="0" fontId="27" fillId="0" borderId="17" xfId="0" applyFont="1" applyFill="1" applyBorder="1" applyAlignment="1" applyProtection="1"/>
    <xf numFmtId="0" fontId="29" fillId="0" borderId="32" xfId="0" applyFont="1" applyFill="1" applyBorder="1" applyAlignment="1" applyProtection="1"/>
    <xf numFmtId="0" fontId="29" fillId="0" borderId="10" xfId="0" applyFont="1" applyFill="1" applyBorder="1" applyAlignment="1" applyProtection="1"/>
    <xf numFmtId="0" fontId="33" fillId="0" borderId="21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right"/>
    </xf>
    <xf numFmtId="0" fontId="44" fillId="0" borderId="0" xfId="0" applyFont="1" applyFill="1" applyAlignment="1" applyProtection="1">
      <alignment horizontal="left"/>
    </xf>
    <xf numFmtId="44" fontId="27" fillId="0" borderId="27" xfId="11" applyNumberFormat="1" applyFont="1" applyFill="1" applyBorder="1" applyAlignment="1" applyProtection="1">
      <alignment horizontal="right"/>
      <protection locked="0"/>
    </xf>
    <xf numFmtId="49" fontId="27" fillId="0" borderId="0" xfId="12" applyNumberFormat="1" applyFont="1" applyFill="1" applyBorder="1" applyAlignment="1" applyProtection="1">
      <alignment horizontal="center"/>
    </xf>
    <xf numFmtId="2" fontId="27" fillId="0" borderId="2" xfId="12" applyNumberFormat="1" applyFont="1" applyFill="1" applyBorder="1" applyAlignment="1" applyProtection="1">
      <alignment horizontal="right"/>
      <protection locked="0"/>
    </xf>
    <xf numFmtId="44" fontId="27" fillId="0" borderId="2" xfId="11" applyFont="1" applyFill="1" applyBorder="1" applyAlignment="1" applyProtection="1">
      <alignment horizontal="right"/>
      <protection locked="0"/>
    </xf>
    <xf numFmtId="44" fontId="27" fillId="0" borderId="2" xfId="13" applyNumberFormat="1" applyFont="1" applyFill="1" applyBorder="1" applyAlignment="1" applyProtection="1">
      <alignment vertical="top"/>
      <protection locked="0"/>
    </xf>
    <xf numFmtId="0" fontId="27" fillId="0" borderId="2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Protection="1"/>
    <xf numFmtId="165" fontId="31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/>
    <xf numFmtId="166" fontId="27" fillId="0" borderId="0" xfId="0" applyNumberFormat="1" applyFont="1" applyFill="1" applyBorder="1" applyAlignment="1" applyProtection="1"/>
    <xf numFmtId="14" fontId="27" fillId="0" borderId="0" xfId="0" applyNumberFormat="1" applyFont="1" applyFill="1" applyBorder="1" applyAlignment="1" applyProtection="1"/>
    <xf numFmtId="2" fontId="27" fillId="0" borderId="2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Alignment="1">
      <alignment horizontal="right" vertical="center"/>
    </xf>
    <xf numFmtId="1" fontId="0" fillId="0" borderId="0" xfId="0" applyNumberFormat="1"/>
    <xf numFmtId="165" fontId="0" fillId="0" borderId="0" xfId="0" applyNumberFormat="1" applyAlignment="1">
      <alignment horizontal="right" vertical="center"/>
    </xf>
    <xf numFmtId="14" fontId="0" fillId="0" borderId="0" xfId="0" applyNumberFormat="1"/>
    <xf numFmtId="2" fontId="0" fillId="0" borderId="0" xfId="0" applyNumberFormat="1"/>
    <xf numFmtId="165" fontId="0" fillId="0" borderId="0" xfId="0" applyNumberFormat="1"/>
    <xf numFmtId="8" fontId="0" fillId="0" borderId="0" xfId="0" applyNumberFormat="1"/>
    <xf numFmtId="0" fontId="0" fillId="0" borderId="0" xfId="0" applyNumberFormat="1"/>
    <xf numFmtId="0" fontId="28" fillId="0" borderId="0" xfId="0" applyFont="1" applyFill="1" applyAlignment="1" applyProtection="1">
      <alignment horizontal="left" wrapText="1"/>
    </xf>
    <xf numFmtId="0" fontId="28" fillId="0" borderId="0" xfId="0" applyFont="1" applyFill="1" applyAlignment="1" applyProtection="1">
      <alignment horizontal="right"/>
    </xf>
    <xf numFmtId="0" fontId="27" fillId="0" borderId="0" xfId="0" applyFont="1" applyFill="1" applyBorder="1" applyAlignment="1" applyProtection="1">
      <alignment horizontal="left"/>
    </xf>
    <xf numFmtId="49" fontId="0" fillId="0" borderId="0" xfId="0" applyNumberFormat="1"/>
    <xf numFmtId="0" fontId="34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Alignment="1" applyProtection="1">
      <alignment horizontal="left"/>
    </xf>
    <xf numFmtId="0" fontId="29" fillId="0" borderId="0" xfId="0" applyFont="1" applyFill="1" applyBorder="1" applyAlignment="1" applyProtection="1"/>
    <xf numFmtId="44" fontId="29" fillId="0" borderId="0" xfId="0" applyNumberFormat="1" applyFont="1" applyFill="1" applyBorder="1" applyProtection="1"/>
    <xf numFmtId="0" fontId="33" fillId="0" borderId="43" xfId="0" applyFont="1" applyFill="1" applyBorder="1" applyAlignment="1" applyProtection="1"/>
    <xf numFmtId="0" fontId="27" fillId="0" borderId="43" xfId="0" applyFont="1" applyFill="1" applyBorder="1" applyAlignment="1" applyProtection="1">
      <alignment horizontal="left" vertical="center"/>
    </xf>
    <xf numFmtId="0" fontId="44" fillId="0" borderId="4" xfId="0" applyFont="1" applyFill="1" applyBorder="1" applyAlignment="1" applyProtection="1">
      <alignment horizontal="left"/>
    </xf>
    <xf numFmtId="44" fontId="27" fillId="0" borderId="45" xfId="0" applyNumberFormat="1" applyFont="1" applyFill="1" applyBorder="1" applyAlignment="1" applyProtection="1"/>
    <xf numFmtId="44" fontId="29" fillId="5" borderId="46" xfId="0" applyNumberFormat="1" applyFont="1" applyFill="1" applyBorder="1" applyAlignment="1" applyProtection="1"/>
    <xf numFmtId="0" fontId="35" fillId="0" borderId="47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/>
    <xf numFmtId="0" fontId="32" fillId="0" borderId="0" xfId="0" applyFont="1"/>
    <xf numFmtId="14" fontId="32" fillId="0" borderId="0" xfId="0" applyNumberFormat="1" applyFont="1"/>
    <xf numFmtId="0" fontId="51" fillId="0" borderId="0" xfId="0" applyFont="1" applyAlignment="1"/>
    <xf numFmtId="14" fontId="17" fillId="0" borderId="2" xfId="0" applyNumberFormat="1" applyFont="1" applyBorder="1"/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49" fillId="0" borderId="4" xfId="0" applyFont="1" applyFill="1" applyBorder="1" applyAlignment="1" applyProtection="1">
      <alignment wrapText="1"/>
    </xf>
    <xf numFmtId="0" fontId="16" fillId="0" borderId="2" xfId="0" applyFont="1" applyBorder="1"/>
    <xf numFmtId="14" fontId="21" fillId="0" borderId="48" xfId="0" applyNumberFormat="1" applyFont="1" applyBorder="1"/>
    <xf numFmtId="0" fontId="15" fillId="0" borderId="48" xfId="0" applyFont="1" applyBorder="1"/>
    <xf numFmtId="0" fontId="14" fillId="0" borderId="2" xfId="0" applyFont="1" applyBorder="1"/>
    <xf numFmtId="0" fontId="13" fillId="0" borderId="2" xfId="0" applyFont="1" applyBorder="1"/>
    <xf numFmtId="0" fontId="53" fillId="0" borderId="0" xfId="0" applyFont="1" applyFill="1" applyAlignment="1" applyProtection="1">
      <alignment horizontal="left" vertical="top"/>
    </xf>
    <xf numFmtId="0" fontId="54" fillId="0" borderId="0" xfId="0" applyFont="1" applyFill="1" applyProtection="1"/>
    <xf numFmtId="0" fontId="56" fillId="0" borderId="0" xfId="0" applyFont="1" applyFill="1" applyBorder="1" applyAlignment="1" applyProtection="1">
      <alignment horizontal="center"/>
    </xf>
    <xf numFmtId="0" fontId="57" fillId="0" borderId="0" xfId="0" applyFont="1" applyBorder="1" applyProtection="1"/>
    <xf numFmtId="0" fontId="58" fillId="0" borderId="0" xfId="0" applyFont="1" applyFill="1" applyBorder="1" applyAlignment="1" applyProtection="1"/>
    <xf numFmtId="0" fontId="54" fillId="0" borderId="0" xfId="0" applyFont="1" applyFill="1" applyBorder="1" applyProtection="1"/>
    <xf numFmtId="0" fontId="57" fillId="0" borderId="0" xfId="0" applyFont="1" applyProtection="1"/>
    <xf numFmtId="0" fontId="54" fillId="0" borderId="0" xfId="0" applyFont="1" applyFill="1" applyBorder="1" applyAlignment="1" applyProtection="1"/>
    <xf numFmtId="0" fontId="54" fillId="0" borderId="0" xfId="0" applyFont="1" applyFill="1" applyBorder="1" applyAlignment="1" applyProtection="1">
      <alignment horizontal="center"/>
    </xf>
    <xf numFmtId="167" fontId="59" fillId="0" borderId="0" xfId="5" applyNumberFormat="1" applyFont="1" applyFill="1" applyAlignment="1" applyProtection="1">
      <alignment horizontal="center" vertical="top"/>
    </xf>
    <xf numFmtId="167" fontId="59" fillId="0" borderId="0" xfId="5" applyNumberFormat="1" applyFont="1" applyFill="1" applyAlignment="1" applyProtection="1">
      <alignment horizontal="center" vertical="center"/>
    </xf>
    <xf numFmtId="0" fontId="60" fillId="0" borderId="0" xfId="4" quotePrefix="1" applyNumberFormat="1" applyFont="1" applyFill="1" applyBorder="1" applyAlignment="1" applyProtection="1"/>
    <xf numFmtId="167" fontId="54" fillId="0" borderId="0" xfId="11" applyNumberFormat="1" applyFont="1" applyFill="1" applyBorder="1" applyAlignment="1" applyProtection="1">
      <alignment horizontal="center"/>
    </xf>
    <xf numFmtId="167" fontId="54" fillId="0" borderId="0" xfId="0" applyNumberFormat="1" applyFont="1" applyFill="1" applyBorder="1" applyAlignment="1" applyProtection="1">
      <alignment horizontal="center"/>
    </xf>
    <xf numFmtId="167" fontId="54" fillId="0" borderId="0" xfId="0" applyNumberFormat="1" applyFont="1" applyFill="1" applyBorder="1" applyProtection="1"/>
    <xf numFmtId="167" fontId="60" fillId="0" borderId="0" xfId="5" applyNumberFormat="1" applyFont="1" applyFill="1" applyBorder="1" applyAlignment="1" applyProtection="1">
      <alignment horizontal="center"/>
    </xf>
    <xf numFmtId="0" fontId="61" fillId="0" borderId="0" xfId="3" applyFont="1" applyFill="1" applyAlignment="1" applyProtection="1">
      <alignment horizontal="center"/>
    </xf>
    <xf numFmtId="0" fontId="62" fillId="0" borderId="0" xfId="0" applyFont="1" applyFill="1" applyAlignment="1" applyProtection="1">
      <alignment vertical="top" wrapText="1"/>
    </xf>
    <xf numFmtId="0" fontId="61" fillId="0" borderId="0" xfId="0" applyFont="1" applyFill="1" applyAlignment="1" applyProtection="1">
      <alignment horizontal="center" vertical="top"/>
    </xf>
    <xf numFmtId="172" fontId="59" fillId="0" borderId="0" xfId="5" applyNumberFormat="1" applyFont="1" applyFill="1" applyAlignment="1" applyProtection="1">
      <alignment horizontal="center" vertical="top"/>
    </xf>
    <xf numFmtId="14" fontId="64" fillId="0" borderId="2" xfId="0" applyNumberFormat="1" applyFont="1" applyFill="1" applyBorder="1" applyAlignment="1" applyProtection="1">
      <alignment horizontal="center"/>
      <protection locked="0"/>
    </xf>
    <xf numFmtId="0" fontId="59" fillId="0" borderId="0" xfId="5" applyFont="1" applyFill="1" applyProtection="1"/>
    <xf numFmtId="0" fontId="64" fillId="0" borderId="0" xfId="0" applyFont="1" applyFill="1" applyProtection="1"/>
    <xf numFmtId="167" fontId="59" fillId="0" borderId="0" xfId="5" applyNumberFormat="1" applyFont="1" applyFill="1" applyAlignment="1" applyProtection="1">
      <alignment horizontal="center"/>
    </xf>
    <xf numFmtId="0" fontId="66" fillId="0" borderId="0" xfId="0" applyFont="1" applyFill="1" applyAlignment="1" applyProtection="1">
      <alignment horizontal="right" wrapText="1"/>
    </xf>
    <xf numFmtId="0" fontId="66" fillId="0" borderId="0" xfId="0" applyFont="1" applyFill="1" applyAlignment="1" applyProtection="1">
      <alignment wrapText="1"/>
    </xf>
    <xf numFmtId="0" fontId="64" fillId="0" borderId="0" xfId="0" applyFont="1" applyFill="1" applyBorder="1" applyProtection="1"/>
    <xf numFmtId="0" fontId="68" fillId="7" borderId="3" xfId="0" applyFont="1" applyFill="1" applyBorder="1" applyAlignment="1" applyProtection="1">
      <alignment horizontal="center" wrapText="1"/>
    </xf>
    <xf numFmtId="0" fontId="60" fillId="0" borderId="3" xfId="0" applyFont="1" applyFill="1" applyBorder="1" applyAlignment="1" applyProtection="1">
      <alignment horizontal="center" wrapText="1"/>
    </xf>
    <xf numFmtId="171" fontId="60" fillId="0" borderId="3" xfId="0" applyNumberFormat="1" applyFont="1" applyFill="1" applyBorder="1" applyAlignment="1" applyProtection="1">
      <alignment horizontal="center" wrapText="1"/>
      <protection locked="0"/>
    </xf>
    <xf numFmtId="1" fontId="60" fillId="0" borderId="3" xfId="0" applyNumberFormat="1" applyFont="1" applyFill="1" applyBorder="1" applyAlignment="1" applyProtection="1">
      <alignment horizontal="center" wrapText="1"/>
    </xf>
    <xf numFmtId="0" fontId="68" fillId="0" borderId="2" xfId="0" applyFont="1" applyFill="1" applyBorder="1" applyAlignment="1" applyProtection="1">
      <alignment vertical="center" wrapText="1"/>
      <protection locked="0"/>
    </xf>
    <xf numFmtId="165" fontId="53" fillId="0" borderId="0" xfId="0" applyNumberFormat="1" applyFont="1" applyFill="1" applyBorder="1" applyProtection="1"/>
    <xf numFmtId="1" fontId="60" fillId="0" borderId="0" xfId="0" applyNumberFormat="1" applyFont="1" applyFill="1" applyBorder="1" applyAlignment="1" applyProtection="1">
      <alignment horizontal="center" wrapText="1"/>
    </xf>
    <xf numFmtId="1" fontId="61" fillId="0" borderId="0" xfId="0" applyNumberFormat="1" applyFont="1" applyFill="1" applyBorder="1" applyAlignment="1" applyProtection="1">
      <alignment wrapText="1"/>
    </xf>
    <xf numFmtId="0" fontId="60" fillId="0" borderId="0" xfId="0" applyFont="1" applyFill="1" applyBorder="1" applyAlignment="1" applyProtection="1">
      <alignment horizontal="center" wrapText="1"/>
    </xf>
    <xf numFmtId="0" fontId="67" fillId="0" borderId="5" xfId="0" applyFont="1" applyFill="1" applyBorder="1" applyAlignment="1" applyProtection="1">
      <alignment vertical="center"/>
    </xf>
    <xf numFmtId="0" fontId="60" fillId="0" borderId="0" xfId="4" applyNumberFormat="1" applyFont="1" applyFill="1" applyBorder="1" applyAlignment="1" applyProtection="1"/>
    <xf numFmtId="0" fontId="58" fillId="7" borderId="31" xfId="0" applyFont="1" applyFill="1" applyBorder="1" applyAlignment="1" applyProtection="1">
      <alignment wrapText="1"/>
    </xf>
    <xf numFmtId="0" fontId="58" fillId="7" borderId="3" xfId="0" applyFont="1" applyFill="1" applyBorder="1" applyProtection="1"/>
    <xf numFmtId="0" fontId="58" fillId="7" borderId="3" xfId="0" applyFont="1" applyFill="1" applyBorder="1" applyAlignment="1" applyProtection="1">
      <alignment wrapText="1"/>
    </xf>
    <xf numFmtId="0" fontId="58" fillId="7" borderId="2" xfId="0" applyFont="1" applyFill="1" applyBorder="1" applyAlignment="1" applyProtection="1">
      <alignment wrapText="1"/>
    </xf>
    <xf numFmtId="0" fontId="54" fillId="0" borderId="2" xfId="0" applyFont="1" applyFill="1" applyBorder="1" applyAlignment="1" applyProtection="1">
      <alignment wrapText="1"/>
      <protection locked="0"/>
    </xf>
    <xf numFmtId="44" fontId="54" fillId="0" borderId="2" xfId="11" applyFont="1" applyFill="1" applyBorder="1" applyProtection="1"/>
    <xf numFmtId="44" fontId="54" fillId="0" borderId="2" xfId="0" applyNumberFormat="1" applyFont="1" applyFill="1" applyBorder="1" applyProtection="1"/>
    <xf numFmtId="0" fontId="60" fillId="0" borderId="2" xfId="0" applyFont="1" applyFill="1" applyBorder="1" applyAlignment="1" applyProtection="1">
      <alignment horizontal="center" wrapText="1"/>
    </xf>
    <xf numFmtId="0" fontId="71" fillId="0" borderId="2" xfId="0" applyFont="1" applyFill="1" applyBorder="1" applyProtection="1"/>
    <xf numFmtId="165" fontId="71" fillId="0" borderId="2" xfId="0" applyNumberFormat="1" applyFont="1" applyFill="1" applyBorder="1" applyAlignment="1" applyProtection="1">
      <alignment horizontal="left"/>
      <protection locked="0"/>
    </xf>
    <xf numFmtId="165" fontId="71" fillId="0" borderId="2" xfId="0" applyNumberFormat="1" applyFont="1" applyFill="1" applyBorder="1" applyAlignment="1" applyProtection="1">
      <alignment horizontal="left"/>
    </xf>
    <xf numFmtId="10" fontId="70" fillId="0" borderId="2" xfId="109" applyNumberFormat="1" applyFont="1" applyFill="1" applyBorder="1" applyAlignment="1" applyProtection="1">
      <alignment horizontal="left"/>
    </xf>
    <xf numFmtId="44" fontId="54" fillId="5" borderId="2" xfId="11" applyFont="1" applyFill="1" applyBorder="1" applyProtection="1"/>
    <xf numFmtId="0" fontId="58" fillId="0" borderId="0" xfId="0" applyFont="1" applyFill="1" applyAlignment="1" applyProtection="1">
      <alignment wrapText="1"/>
    </xf>
    <xf numFmtId="0" fontId="72" fillId="0" borderId="0" xfId="0" applyFont="1" applyFill="1" applyBorder="1" applyAlignment="1" applyProtection="1">
      <alignment horizontal="center"/>
    </xf>
    <xf numFmtId="167" fontId="54" fillId="0" borderId="0" xfId="7" applyNumberFormat="1" applyFont="1" applyFill="1" applyBorder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165" fontId="60" fillId="0" borderId="0" xfId="5" applyNumberFormat="1" applyFont="1" applyFill="1" applyBorder="1" applyAlignment="1" applyProtection="1">
      <alignment horizontal="center"/>
    </xf>
    <xf numFmtId="167" fontId="59" fillId="0" borderId="0" xfId="5" applyNumberFormat="1" applyFont="1" applyFill="1" applyBorder="1" applyAlignment="1" applyProtection="1">
      <alignment horizontal="center" vertical="center"/>
    </xf>
    <xf numFmtId="167" fontId="59" fillId="0" borderId="0" xfId="5" applyNumberFormat="1" applyFont="1" applyFill="1" applyBorder="1" applyAlignment="1" applyProtection="1">
      <alignment horizontal="left"/>
    </xf>
    <xf numFmtId="167" fontId="59" fillId="0" borderId="0" xfId="0" applyNumberFormat="1" applyFont="1" applyFill="1" applyAlignment="1" applyProtection="1">
      <alignment horizontal="center"/>
    </xf>
    <xf numFmtId="167" fontId="59" fillId="0" borderId="0" xfId="5" applyNumberFormat="1" applyFont="1" applyFill="1" applyBorder="1" applyAlignment="1" applyProtection="1">
      <alignment horizontal="left" vertical="top"/>
    </xf>
    <xf numFmtId="0" fontId="54" fillId="0" borderId="0" xfId="0" applyFont="1" applyFill="1" applyAlignment="1" applyProtection="1"/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1" fillId="0" borderId="2" xfId="0" applyFont="1" applyBorder="1"/>
    <xf numFmtId="0" fontId="51" fillId="9" borderId="0" xfId="0" applyFont="1" applyFill="1" applyAlignment="1"/>
    <xf numFmtId="0" fontId="0" fillId="9" borderId="0" xfId="0" applyFill="1"/>
    <xf numFmtId="0" fontId="40" fillId="0" borderId="0" xfId="0" applyFont="1"/>
    <xf numFmtId="0" fontId="40" fillId="0" borderId="0" xfId="0" applyFont="1" applyAlignment="1"/>
    <xf numFmtId="165" fontId="40" fillId="0" borderId="0" xfId="0" applyNumberFormat="1" applyFont="1"/>
    <xf numFmtId="0" fontId="10" fillId="0" borderId="2" xfId="0" applyFont="1" applyBorder="1"/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left" vertical="center" wrapText="1"/>
    </xf>
    <xf numFmtId="0" fontId="29" fillId="0" borderId="20" xfId="0" applyFont="1" applyFill="1" applyBorder="1" applyAlignment="1" applyProtection="1">
      <alignment horizontal="left" vertical="center" wrapText="1"/>
    </xf>
    <xf numFmtId="0" fontId="27" fillId="0" borderId="13" xfId="0" applyFont="1" applyFill="1" applyBorder="1" applyAlignment="1" applyProtection="1">
      <alignment wrapText="1"/>
    </xf>
    <xf numFmtId="0" fontId="43" fillId="0" borderId="0" xfId="0" applyFont="1" applyFill="1" applyProtection="1"/>
    <xf numFmtId="0" fontId="27" fillId="0" borderId="20" xfId="0" applyFont="1" applyFill="1" applyBorder="1" applyAlignment="1" applyProtection="1">
      <alignment horizontal="left" vertical="center" wrapText="1"/>
    </xf>
    <xf numFmtId="44" fontId="27" fillId="8" borderId="50" xfId="11" applyFont="1" applyFill="1" applyBorder="1" applyProtection="1"/>
    <xf numFmtId="14" fontId="27" fillId="0" borderId="27" xfId="0" applyNumberFormat="1" applyFont="1" applyFill="1" applyBorder="1" applyAlignment="1" applyProtection="1">
      <alignment horizontal="right"/>
      <protection locked="0"/>
    </xf>
    <xf numFmtId="44" fontId="27" fillId="0" borderId="49" xfId="11" applyNumberFormat="1" applyFont="1" applyFill="1" applyBorder="1" applyAlignment="1" applyProtection="1">
      <alignment horizontal="right"/>
    </xf>
    <xf numFmtId="14" fontId="27" fillId="0" borderId="9" xfId="0" applyNumberFormat="1" applyFont="1" applyFill="1" applyBorder="1" applyProtection="1"/>
    <xf numFmtId="44" fontId="27" fillId="8" borderId="3" xfId="0" applyNumberFormat="1" applyFont="1" applyFill="1" applyBorder="1" applyAlignment="1" applyProtection="1">
      <alignment vertical="center"/>
    </xf>
    <xf numFmtId="0" fontId="27" fillId="0" borderId="15" xfId="0" applyFont="1" applyFill="1" applyBorder="1" applyAlignment="1" applyProtection="1">
      <alignment vertical="center" wrapText="1"/>
    </xf>
    <xf numFmtId="0" fontId="27" fillId="0" borderId="31" xfId="0" applyFont="1" applyFill="1" applyBorder="1" applyAlignment="1" applyProtection="1">
      <alignment vertical="center" wrapText="1"/>
    </xf>
    <xf numFmtId="0" fontId="27" fillId="0" borderId="2" xfId="0" applyFont="1" applyFill="1" applyBorder="1" applyAlignment="1" applyProtection="1">
      <alignment vertical="center" wrapText="1"/>
    </xf>
    <xf numFmtId="44" fontId="27" fillId="0" borderId="53" xfId="0" applyNumberFormat="1" applyFont="1" applyFill="1" applyBorder="1" applyProtection="1">
      <protection locked="0"/>
    </xf>
    <xf numFmtId="44" fontId="27" fillId="0" borderId="2" xfId="0" applyNumberFormat="1" applyFont="1" applyFill="1" applyBorder="1" applyProtection="1">
      <protection locked="0"/>
    </xf>
    <xf numFmtId="2" fontId="27" fillId="0" borderId="48" xfId="0" applyNumberFormat="1" applyFont="1" applyFill="1" applyBorder="1" applyProtection="1">
      <protection locked="0"/>
    </xf>
    <xf numFmtId="0" fontId="29" fillId="0" borderId="32" xfId="0" applyFont="1" applyFill="1" applyBorder="1" applyAlignment="1" applyProtection="1">
      <alignment horizontal="left" vertical="center"/>
    </xf>
    <xf numFmtId="44" fontId="27" fillId="8" borderId="50" xfId="0" applyNumberFormat="1" applyFont="1" applyFill="1" applyBorder="1" applyAlignment="1" applyProtection="1">
      <alignment vertical="center"/>
    </xf>
    <xf numFmtId="1" fontId="35" fillId="0" borderId="18" xfId="0" applyNumberFormat="1" applyFont="1" applyFill="1" applyBorder="1" applyAlignment="1" applyProtection="1">
      <alignment horizontal="center"/>
      <protection locked="0"/>
    </xf>
    <xf numFmtId="44" fontId="27" fillId="0" borderId="27" xfId="0" applyNumberFormat="1" applyFont="1" applyFill="1" applyBorder="1" applyAlignment="1" applyProtection="1">
      <alignment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left"/>
    </xf>
    <xf numFmtId="2" fontId="27" fillId="0" borderId="3" xfId="0" applyNumberFormat="1" applyFont="1" applyFill="1" applyBorder="1" applyAlignment="1" applyProtection="1">
      <alignment vertical="center"/>
      <protection locked="0"/>
    </xf>
    <xf numFmtId="44" fontId="27" fillId="0" borderId="54" xfId="0" applyNumberFormat="1" applyFont="1" applyFill="1" applyBorder="1" applyProtection="1"/>
    <xf numFmtId="0" fontId="43" fillId="0" borderId="55" xfId="0" applyFont="1" applyFill="1" applyBorder="1" applyProtection="1"/>
    <xf numFmtId="0" fontId="27" fillId="0" borderId="8" xfId="0" applyFont="1" applyFill="1" applyBorder="1" applyAlignment="1" applyProtection="1"/>
    <xf numFmtId="44" fontId="27" fillId="0" borderId="3" xfId="11" applyFont="1" applyFill="1" applyBorder="1" applyAlignment="1" applyProtection="1">
      <alignment vertical="center"/>
      <protection locked="0"/>
    </xf>
    <xf numFmtId="0" fontId="29" fillId="0" borderId="48" xfId="0" applyFont="1" applyFill="1" applyBorder="1" applyAlignment="1" applyProtection="1">
      <alignment vertical="center" wrapText="1"/>
    </xf>
    <xf numFmtId="44" fontId="29" fillId="5" borderId="48" xfId="11" applyFont="1" applyFill="1" applyBorder="1" applyProtection="1"/>
    <xf numFmtId="44" fontId="27" fillId="8" borderId="48" xfId="0" applyNumberFormat="1" applyFont="1" applyFill="1" applyBorder="1" applyAlignment="1" applyProtection="1"/>
    <xf numFmtId="0" fontId="27" fillId="0" borderId="39" xfId="0" applyFont="1" applyFill="1" applyBorder="1" applyAlignment="1" applyProtection="1">
      <alignment vertical="center" wrapText="1"/>
    </xf>
    <xf numFmtId="0" fontId="29" fillId="0" borderId="17" xfId="0" applyFont="1" applyFill="1" applyBorder="1" applyAlignment="1" applyProtection="1">
      <alignment vertical="center" wrapText="1"/>
    </xf>
    <xf numFmtId="0" fontId="29" fillId="0" borderId="59" xfId="0" applyFont="1" applyFill="1" applyBorder="1" applyAlignment="1" applyProtection="1">
      <alignment vertical="center" wrapText="1"/>
    </xf>
    <xf numFmtId="44" fontId="27" fillId="0" borderId="2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36" fillId="0" borderId="16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14" fontId="27" fillId="0" borderId="27" xfId="0" applyNumberFormat="1" applyFont="1" applyFill="1" applyBorder="1" applyProtection="1">
      <protection locked="0"/>
    </xf>
    <xf numFmtId="0" fontId="21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14" fontId="8" fillId="0" borderId="2" xfId="0" applyNumberFormat="1" applyFont="1" applyBorder="1"/>
    <xf numFmtId="0" fontId="8" fillId="0" borderId="2" xfId="0" applyFont="1" applyBorder="1"/>
    <xf numFmtId="0" fontId="7" fillId="0" borderId="2" xfId="0" applyFont="1" applyBorder="1"/>
    <xf numFmtId="170" fontId="27" fillId="0" borderId="2" xfId="0" applyNumberFormat="1" applyFont="1" applyFill="1" applyBorder="1" applyAlignment="1" applyProtection="1">
      <alignment horizontal="right"/>
    </xf>
    <xf numFmtId="0" fontId="6" fillId="0" borderId="2" xfId="0" applyFont="1" applyBorder="1"/>
    <xf numFmtId="0" fontId="5" fillId="0" borderId="2" xfId="0" applyFont="1" applyBorder="1"/>
    <xf numFmtId="0" fontId="40" fillId="0" borderId="0" xfId="0" applyFont="1" applyAlignment="1">
      <alignment horizontal="left"/>
    </xf>
    <xf numFmtId="9" fontId="60" fillId="0" borderId="0" xfId="109" applyFont="1" applyFill="1" applyBorder="1" applyAlignment="1" applyProtection="1">
      <alignment horizontal="center"/>
    </xf>
    <xf numFmtId="167" fontId="74" fillId="0" borderId="0" xfId="11" applyNumberFormat="1" applyFont="1" applyFill="1" applyBorder="1" applyAlignment="1" applyProtection="1">
      <alignment horizontal="center"/>
    </xf>
    <xf numFmtId="167" fontId="27" fillId="0" borderId="0" xfId="5" applyNumberFormat="1" applyFont="1" applyFill="1" applyBorder="1" applyAlignment="1" applyProtection="1">
      <alignment horizontal="center"/>
    </xf>
    <xf numFmtId="14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9" fontId="32" fillId="0" borderId="0" xfId="109" applyFont="1" applyFill="1" applyBorder="1" applyAlignment="1" applyProtection="1">
      <alignment horizontal="center"/>
    </xf>
    <xf numFmtId="0" fontId="27" fillId="0" borderId="0" xfId="5" applyNumberFormat="1" applyFont="1" applyFill="1" applyBorder="1" applyAlignment="1" applyProtection="1">
      <alignment horizontal="center"/>
    </xf>
    <xf numFmtId="167" fontId="60" fillId="0" borderId="0" xfId="11" applyNumberFormat="1" applyFont="1" applyFill="1" applyBorder="1" applyAlignment="1" applyProtection="1">
      <alignment horizontal="center"/>
    </xf>
    <xf numFmtId="173" fontId="64" fillId="0" borderId="0" xfId="109" applyNumberFormat="1" applyFont="1" applyFill="1" applyBorder="1" applyProtection="1"/>
    <xf numFmtId="0" fontId="3" fillId="0" borderId="2" xfId="0" applyFont="1" applyBorder="1" applyAlignment="1">
      <alignment wrapText="1"/>
    </xf>
    <xf numFmtId="0" fontId="3" fillId="0" borderId="2" xfId="0" applyFont="1" applyFill="1" applyBorder="1"/>
    <xf numFmtId="0" fontId="0" fillId="0" borderId="2" xfId="0" applyBorder="1"/>
    <xf numFmtId="0" fontId="3" fillId="0" borderId="2" xfId="0" applyFont="1" applyBorder="1"/>
    <xf numFmtId="16" fontId="32" fillId="0" borderId="6" xfId="0" quotePrefix="1" applyNumberFormat="1" applyFont="1" applyBorder="1" applyAlignment="1">
      <alignment horizontal="center"/>
    </xf>
    <xf numFmtId="0" fontId="32" fillId="0" borderId="9" xfId="0" quotePrefix="1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6" xfId="0" quotePrefix="1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165" fontId="29" fillId="0" borderId="0" xfId="11" applyNumberFormat="1" applyFont="1" applyFill="1" applyAlignment="1" applyProtection="1">
      <alignment horizontal="left" wrapText="1"/>
    </xf>
    <xf numFmtId="165" fontId="27" fillId="0" borderId="5" xfId="0" applyNumberFormat="1" applyFont="1" applyBorder="1"/>
    <xf numFmtId="165" fontId="27" fillId="0" borderId="0" xfId="0" applyNumberFormat="1" applyFont="1" applyBorder="1"/>
    <xf numFmtId="165" fontId="27" fillId="0" borderId="60" xfId="0" applyNumberFormat="1" applyFont="1" applyBorder="1"/>
    <xf numFmtId="165" fontId="32" fillId="0" borderId="5" xfId="0" applyNumberFormat="1" applyFont="1" applyBorder="1"/>
    <xf numFmtId="165" fontId="32" fillId="0" borderId="0" xfId="0" applyNumberFormat="1" applyFont="1" applyBorder="1"/>
    <xf numFmtId="165" fontId="32" fillId="0" borderId="60" xfId="0" applyNumberFormat="1" applyFont="1" applyBorder="1"/>
    <xf numFmtId="165" fontId="32" fillId="0" borderId="31" xfId="0" applyNumberFormat="1" applyFont="1" applyBorder="1"/>
    <xf numFmtId="165" fontId="32" fillId="0" borderId="1" xfId="0" applyNumberFormat="1" applyFont="1" applyBorder="1"/>
    <xf numFmtId="165" fontId="32" fillId="0" borderId="42" xfId="0" applyNumberFormat="1" applyFont="1" applyBorder="1"/>
    <xf numFmtId="14" fontId="60" fillId="0" borderId="2" xfId="4" quotePrefix="1" applyNumberFormat="1" applyFont="1" applyFill="1" applyBorder="1" applyAlignment="1" applyProtection="1"/>
    <xf numFmtId="14" fontId="54" fillId="0" borderId="2" xfId="0" applyNumberFormat="1" applyFont="1" applyFill="1" applyBorder="1" applyAlignment="1" applyProtection="1"/>
    <xf numFmtId="0" fontId="3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61" xfId="0" applyFont="1" applyFill="1" applyBorder="1"/>
    <xf numFmtId="0" fontId="2" fillId="0" borderId="61" xfId="0" applyFont="1" applyFill="1" applyBorder="1" applyAlignment="1">
      <alignment wrapText="1"/>
    </xf>
    <xf numFmtId="174" fontId="0" fillId="0" borderId="0" xfId="0" applyNumberFormat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9" fillId="0" borderId="2" xfId="0" applyFont="1" applyFill="1" applyBorder="1" applyAlignment="1" applyProtection="1">
      <alignment vertical="center" wrapText="1"/>
      <protection locked="0"/>
    </xf>
    <xf numFmtId="0" fontId="42" fillId="0" borderId="0" xfId="0" applyFont="1"/>
    <xf numFmtId="165" fontId="70" fillId="0" borderId="0" xfId="11" applyNumberFormat="1" applyFont="1" applyFill="1" applyAlignment="1" applyProtection="1">
      <alignment horizontal="left" wrapText="1"/>
    </xf>
    <xf numFmtId="0" fontId="59" fillId="0" borderId="0" xfId="5" applyNumberFormat="1" applyFont="1" applyFill="1" applyAlignment="1" applyProtection="1">
      <alignment horizontal="center" vertical="top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9" fontId="32" fillId="0" borderId="6" xfId="109" applyFont="1" applyBorder="1" applyAlignment="1">
      <alignment horizontal="center"/>
    </xf>
    <xf numFmtId="9" fontId="32" fillId="0" borderId="9" xfId="109" applyFont="1" applyBorder="1" applyAlignment="1">
      <alignment horizontal="center"/>
    </xf>
    <xf numFmtId="9" fontId="32" fillId="0" borderId="7" xfId="109" applyFont="1" applyBorder="1" applyAlignment="1">
      <alignment horizontal="center"/>
    </xf>
    <xf numFmtId="0" fontId="72" fillId="0" borderId="8" xfId="0" applyFont="1" applyFill="1" applyBorder="1" applyAlignment="1" applyProtection="1">
      <alignment horizontal="right"/>
    </xf>
    <xf numFmtId="0" fontId="72" fillId="0" borderId="14" xfId="0" applyFont="1" applyFill="1" applyBorder="1" applyAlignment="1" applyProtection="1">
      <alignment horizontal="right"/>
    </xf>
    <xf numFmtId="0" fontId="67" fillId="6" borderId="6" xfId="0" applyFont="1" applyFill="1" applyBorder="1" applyAlignment="1" applyProtection="1">
      <alignment vertical="center"/>
    </xf>
    <xf numFmtId="0" fontId="67" fillId="6" borderId="9" xfId="0" applyFont="1" applyFill="1" applyBorder="1" applyAlignment="1" applyProtection="1">
      <alignment vertical="center"/>
    </xf>
    <xf numFmtId="0" fontId="67" fillId="6" borderId="7" xfId="0" applyFont="1" applyFill="1" applyBorder="1" applyAlignment="1" applyProtection="1">
      <alignment vertical="center"/>
    </xf>
    <xf numFmtId="0" fontId="61" fillId="0" borderId="8" xfId="0" applyFont="1" applyFill="1" applyBorder="1" applyAlignment="1" applyProtection="1">
      <alignment horizontal="center"/>
    </xf>
    <xf numFmtId="0" fontId="70" fillId="0" borderId="6" xfId="0" applyFont="1" applyFill="1" applyBorder="1" applyAlignment="1" applyProtection="1">
      <alignment horizontal="center"/>
    </xf>
    <xf numFmtId="0" fontId="70" fillId="0" borderId="7" xfId="0" applyFont="1" applyFill="1" applyBorder="1" applyAlignment="1" applyProtection="1">
      <alignment horizontal="center"/>
    </xf>
    <xf numFmtId="0" fontId="68" fillId="0" borderId="0" xfId="0" applyFont="1" applyFill="1" applyBorder="1" applyAlignment="1" applyProtection="1">
      <alignment horizontal="left" wrapText="1"/>
    </xf>
    <xf numFmtId="0" fontId="69" fillId="0" borderId="8" xfId="0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>
      <alignment horizontal="center" vertical="center" wrapText="1"/>
    </xf>
    <xf numFmtId="49" fontId="60" fillId="0" borderId="6" xfId="0" applyNumberFormat="1" applyFont="1" applyFill="1" applyBorder="1" applyAlignment="1" applyProtection="1">
      <alignment horizontal="center" wrapText="1"/>
      <protection locked="0"/>
    </xf>
    <xf numFmtId="49" fontId="60" fillId="0" borderId="7" xfId="0" applyNumberFormat="1" applyFont="1" applyFill="1" applyBorder="1" applyAlignment="1" applyProtection="1">
      <alignment horizontal="center" wrapText="1"/>
      <protection locked="0"/>
    </xf>
    <xf numFmtId="1" fontId="60" fillId="0" borderId="6" xfId="0" applyNumberFormat="1" applyFont="1" applyFill="1" applyBorder="1" applyAlignment="1" applyProtection="1">
      <alignment horizontal="center" wrapText="1"/>
      <protection locked="0"/>
    </xf>
    <xf numFmtId="1" fontId="60" fillId="0" borderId="7" xfId="0" applyNumberFormat="1" applyFont="1" applyFill="1" applyBorder="1" applyAlignment="1" applyProtection="1">
      <alignment horizontal="center" wrapText="1"/>
      <protection locked="0"/>
    </xf>
    <xf numFmtId="0" fontId="68" fillId="7" borderId="31" xfId="0" applyFont="1" applyFill="1" applyBorder="1" applyAlignment="1" applyProtection="1">
      <alignment horizontal="center"/>
    </xf>
    <xf numFmtId="0" fontId="68" fillId="7" borderId="42" xfId="0" applyFont="1" applyFill="1" applyBorder="1" applyAlignment="1" applyProtection="1">
      <alignment horizontal="center"/>
    </xf>
    <xf numFmtId="49" fontId="27" fillId="0" borderId="6" xfId="0" applyNumberFormat="1" applyFont="1" applyFill="1" applyBorder="1" applyAlignment="1" applyProtection="1">
      <alignment horizontal="center" wrapText="1"/>
      <protection locked="0"/>
    </xf>
    <xf numFmtId="0" fontId="60" fillId="0" borderId="6" xfId="0" applyNumberFormat="1" applyFont="1" applyFill="1" applyBorder="1" applyAlignment="1" applyProtection="1">
      <alignment horizontal="center" wrapText="1"/>
    </xf>
    <xf numFmtId="0" fontId="60" fillId="0" borderId="7" xfId="0" applyNumberFormat="1" applyFont="1" applyFill="1" applyBorder="1" applyAlignment="1" applyProtection="1">
      <alignment horizontal="center" wrapText="1"/>
    </xf>
    <xf numFmtId="0" fontId="58" fillId="0" borderId="0" xfId="0" applyFont="1" applyFill="1" applyBorder="1" applyAlignment="1" applyProtection="1">
      <alignment horizontal="center"/>
    </xf>
    <xf numFmtId="0" fontId="28" fillId="0" borderId="6" xfId="0" applyFont="1" applyFill="1" applyBorder="1" applyProtection="1">
      <protection locked="0"/>
    </xf>
    <xf numFmtId="0" fontId="64" fillId="0" borderId="9" xfId="0" applyFont="1" applyFill="1" applyBorder="1" applyProtection="1">
      <protection locked="0"/>
    </xf>
    <xf numFmtId="0" fontId="64" fillId="0" borderId="7" xfId="0" applyFont="1" applyFill="1" applyBorder="1" applyProtection="1">
      <protection locked="0"/>
    </xf>
    <xf numFmtId="0" fontId="28" fillId="0" borderId="6" xfId="0" applyNumberFormat="1" applyFont="1" applyFill="1" applyBorder="1" applyProtection="1">
      <protection locked="0"/>
    </xf>
    <xf numFmtId="0" fontId="64" fillId="0" borderId="9" xfId="0" applyNumberFormat="1" applyFont="1" applyFill="1" applyBorder="1" applyProtection="1">
      <protection locked="0"/>
    </xf>
    <xf numFmtId="0" fontId="64" fillId="0" borderId="7" xfId="0" applyNumberFormat="1" applyFont="1" applyFill="1" applyBorder="1" applyProtection="1">
      <protection locked="0"/>
    </xf>
    <xf numFmtId="0" fontId="64" fillId="0" borderId="5" xfId="0" applyFont="1" applyFill="1" applyBorder="1" applyAlignment="1" applyProtection="1">
      <alignment horizontal="right"/>
    </xf>
    <xf numFmtId="0" fontId="64" fillId="0" borderId="0" xfId="0" applyFont="1" applyFill="1" applyAlignment="1" applyProtection="1">
      <alignment horizontal="right"/>
    </xf>
    <xf numFmtId="0" fontId="55" fillId="0" borderId="0" xfId="0" applyFont="1" applyFill="1" applyAlignment="1" applyProtection="1">
      <alignment horizontal="center" vertical="top" wrapText="1"/>
    </xf>
    <xf numFmtId="0" fontId="62" fillId="0" borderId="0" xfId="0" applyFont="1" applyFill="1" applyAlignment="1" applyProtection="1">
      <alignment vertical="top" wrapText="1"/>
    </xf>
    <xf numFmtId="0" fontId="63" fillId="0" borderId="0" xfId="0" applyFont="1" applyFill="1" applyAlignment="1" applyProtection="1">
      <alignment horizontal="left" vertical="top"/>
    </xf>
    <xf numFmtId="0" fontId="64" fillId="0" borderId="0" xfId="0" applyFont="1" applyFill="1" applyAlignment="1" applyProtection="1">
      <alignment horizontal="left" wrapText="1"/>
    </xf>
    <xf numFmtId="0" fontId="29" fillId="0" borderId="2" xfId="0" applyFont="1" applyFill="1" applyBorder="1" applyAlignment="1" applyProtection="1">
      <alignment horizontal="center"/>
    </xf>
    <xf numFmtId="0" fontId="61" fillId="0" borderId="0" xfId="0" applyFont="1" applyFill="1" applyAlignment="1" applyProtection="1">
      <alignment horizontal="left" wrapText="1"/>
    </xf>
    <xf numFmtId="0" fontId="68" fillId="7" borderId="31" xfId="0" applyFont="1" applyFill="1" applyBorder="1" applyAlignment="1" applyProtection="1">
      <alignment horizontal="center" wrapText="1"/>
    </xf>
    <xf numFmtId="0" fontId="68" fillId="7" borderId="42" xfId="0" applyFont="1" applyFill="1" applyBorder="1" applyAlignment="1" applyProtection="1">
      <alignment horizontal="center" wrapText="1"/>
    </xf>
    <xf numFmtId="0" fontId="67" fillId="6" borderId="6" xfId="0" applyFont="1" applyFill="1" applyBorder="1" applyAlignment="1" applyProtection="1">
      <alignment horizontal="left" vertical="center"/>
    </xf>
    <xf numFmtId="0" fontId="67" fillId="6" borderId="9" xfId="0" applyFont="1" applyFill="1" applyBorder="1" applyAlignment="1" applyProtection="1">
      <alignment horizontal="left" vertical="center"/>
    </xf>
    <xf numFmtId="0" fontId="67" fillId="6" borderId="7" xfId="0" applyFont="1" applyFill="1" applyBorder="1" applyAlignment="1" applyProtection="1">
      <alignment horizontal="left" vertical="center"/>
    </xf>
    <xf numFmtId="1" fontId="60" fillId="0" borderId="6" xfId="0" applyNumberFormat="1" applyFont="1" applyFill="1" applyBorder="1" applyAlignment="1" applyProtection="1">
      <alignment horizontal="center" wrapText="1"/>
    </xf>
    <xf numFmtId="1" fontId="60" fillId="0" borderId="7" xfId="0" applyNumberFormat="1" applyFont="1" applyFill="1" applyBorder="1" applyAlignment="1" applyProtection="1">
      <alignment horizontal="center" wrapText="1"/>
    </xf>
    <xf numFmtId="0" fontId="64" fillId="0" borderId="6" xfId="0" applyNumberFormat="1" applyFont="1" applyFill="1" applyBorder="1" applyProtection="1">
      <protection locked="0"/>
    </xf>
    <xf numFmtId="0" fontId="65" fillId="0" borderId="5" xfId="0" applyFont="1" applyFill="1" applyBorder="1" applyAlignment="1" applyProtection="1">
      <alignment wrapText="1"/>
    </xf>
    <xf numFmtId="0" fontId="65" fillId="0" borderId="0" xfId="0" applyFont="1" applyFill="1" applyBorder="1" applyAlignment="1" applyProtection="1">
      <alignment wrapText="1"/>
    </xf>
    <xf numFmtId="0" fontId="53" fillId="0" borderId="1" xfId="0" applyFont="1" applyFill="1" applyBorder="1" applyAlignment="1" applyProtection="1">
      <alignment horizontal="center"/>
    </xf>
    <xf numFmtId="0" fontId="73" fillId="0" borderId="0" xfId="0" applyFont="1" applyFill="1" applyAlignment="1" applyProtection="1">
      <alignment vertical="top" wrapText="1"/>
    </xf>
    <xf numFmtId="0" fontId="73" fillId="0" borderId="19" xfId="0" applyFont="1" applyFill="1" applyBorder="1" applyAlignment="1" applyProtection="1">
      <alignment vertical="top" wrapText="1"/>
    </xf>
    <xf numFmtId="0" fontId="29" fillId="0" borderId="23" xfId="0" applyFont="1" applyFill="1" applyBorder="1" applyAlignment="1" applyProtection="1">
      <alignment vertical="center" wrapText="1"/>
    </xf>
    <xf numFmtId="0" fontId="29" fillId="0" borderId="24" xfId="0" applyFont="1" applyFill="1" applyBorder="1" applyAlignment="1" applyProtection="1">
      <alignment vertical="center" wrapText="1"/>
    </xf>
    <xf numFmtId="0" fontId="29" fillId="0" borderId="25" xfId="0" applyFont="1" applyFill="1" applyBorder="1" applyAlignment="1" applyProtection="1">
      <alignment vertical="center" wrapText="1"/>
    </xf>
    <xf numFmtId="0" fontId="34" fillId="0" borderId="30" xfId="0" applyFont="1" applyFill="1" applyBorder="1" applyAlignment="1" applyProtection="1">
      <alignment vertical="top" wrapText="1"/>
      <protection locked="0"/>
    </xf>
    <xf numFmtId="0" fontId="34" fillId="0" borderId="8" xfId="0" applyFont="1" applyFill="1" applyBorder="1" applyAlignment="1" applyProtection="1">
      <alignment vertical="top" wrapText="1"/>
      <protection locked="0"/>
    </xf>
    <xf numFmtId="0" fontId="34" fillId="0" borderId="28" xfId="0" applyFont="1" applyFill="1" applyBorder="1" applyAlignment="1" applyProtection="1">
      <alignment vertical="top" wrapText="1"/>
      <protection locked="0"/>
    </xf>
    <xf numFmtId="0" fontId="34" fillId="0" borderId="13" xfId="0" applyFont="1" applyFill="1" applyBorder="1" applyAlignment="1" applyProtection="1">
      <alignment vertical="top" wrapText="1"/>
      <protection locked="0"/>
    </xf>
    <xf numFmtId="0" fontId="34" fillId="0" borderId="0" xfId="0" applyFont="1" applyFill="1" applyBorder="1" applyAlignment="1" applyProtection="1">
      <alignment vertical="top" wrapText="1"/>
      <protection locked="0"/>
    </xf>
    <xf numFmtId="0" fontId="34" fillId="0" borderId="19" xfId="0" applyFont="1" applyFill="1" applyBorder="1" applyAlignment="1" applyProtection="1">
      <alignment vertical="top" wrapText="1"/>
      <protection locked="0"/>
    </xf>
    <xf numFmtId="0" fontId="34" fillId="0" borderId="20" xfId="0" applyFont="1" applyFill="1" applyBorder="1" applyAlignment="1" applyProtection="1">
      <alignment vertical="top" wrapText="1"/>
      <protection locked="0"/>
    </xf>
    <xf numFmtId="0" fontId="34" fillId="0" borderId="21" xfId="0" applyFont="1" applyFill="1" applyBorder="1" applyAlignment="1" applyProtection="1">
      <alignment vertical="top" wrapText="1"/>
      <protection locked="0"/>
    </xf>
    <xf numFmtId="0" fontId="34" fillId="0" borderId="22" xfId="0" applyFont="1" applyFill="1" applyBorder="1" applyAlignment="1" applyProtection="1">
      <alignment vertical="top" wrapText="1"/>
      <protection locked="0"/>
    </xf>
    <xf numFmtId="0" fontId="29" fillId="0" borderId="16" xfId="0" applyFont="1" applyFill="1" applyBorder="1" applyProtection="1"/>
    <xf numFmtId="0" fontId="29" fillId="0" borderId="18" xfId="0" applyFont="1" applyFill="1" applyBorder="1" applyProtection="1"/>
    <xf numFmtId="0" fontId="29" fillId="7" borderId="10" xfId="0" applyFont="1" applyFill="1" applyBorder="1" applyAlignment="1" applyProtection="1">
      <alignment horizontal="left" vertical="center"/>
    </xf>
    <xf numFmtId="0" fontId="29" fillId="7" borderId="11" xfId="0" applyFont="1" applyFill="1" applyBorder="1" applyAlignment="1" applyProtection="1">
      <alignment horizontal="left" vertical="center"/>
    </xf>
    <xf numFmtId="0" fontId="29" fillId="7" borderId="12" xfId="0" applyFont="1" applyFill="1" applyBorder="1" applyAlignment="1" applyProtection="1">
      <alignment horizontal="left" vertical="center"/>
    </xf>
    <xf numFmtId="0" fontId="27" fillId="0" borderId="30" xfId="0" applyFont="1" applyFill="1" applyBorder="1" applyAlignment="1" applyProtection="1">
      <alignment vertical="top" wrapText="1"/>
      <protection locked="0"/>
    </xf>
    <xf numFmtId="0" fontId="27" fillId="0" borderId="8" xfId="0" applyFont="1" applyFill="1" applyBorder="1" applyAlignment="1" applyProtection="1">
      <alignment vertical="top" wrapText="1"/>
      <protection locked="0"/>
    </xf>
    <xf numFmtId="0" fontId="27" fillId="0" borderId="28" xfId="0" applyFont="1" applyFill="1" applyBorder="1" applyAlignment="1" applyProtection="1">
      <alignment vertical="top" wrapText="1"/>
      <protection locked="0"/>
    </xf>
    <xf numFmtId="0" fontId="27" fillId="0" borderId="13" xfId="0" applyFont="1" applyFill="1" applyBorder="1" applyAlignment="1" applyProtection="1">
      <alignment vertical="top" wrapText="1"/>
      <protection locked="0"/>
    </xf>
    <xf numFmtId="0" fontId="27" fillId="0" borderId="0" xfId="0" applyFont="1" applyFill="1" applyBorder="1" applyAlignment="1" applyProtection="1">
      <alignment vertical="top" wrapText="1"/>
      <protection locked="0"/>
    </xf>
    <xf numFmtId="0" fontId="27" fillId="0" borderId="19" xfId="0" applyFont="1" applyFill="1" applyBorder="1" applyAlignment="1" applyProtection="1">
      <alignment vertical="top" wrapText="1"/>
      <protection locked="0"/>
    </xf>
    <xf numFmtId="0" fontId="27" fillId="0" borderId="20" xfId="0" applyFont="1" applyFill="1" applyBorder="1" applyAlignment="1" applyProtection="1">
      <alignment vertical="top" wrapText="1"/>
      <protection locked="0"/>
    </xf>
    <xf numFmtId="0" fontId="27" fillId="0" borderId="21" xfId="0" applyFont="1" applyFill="1" applyBorder="1" applyAlignment="1" applyProtection="1">
      <alignment vertical="top" wrapText="1"/>
      <protection locked="0"/>
    </xf>
    <xf numFmtId="0" fontId="27" fillId="0" borderId="22" xfId="0" applyFont="1" applyFill="1" applyBorder="1" applyAlignment="1" applyProtection="1">
      <alignment vertical="top" wrapText="1"/>
      <protection locked="0"/>
    </xf>
    <xf numFmtId="166" fontId="27" fillId="0" borderId="0" xfId="0" applyNumberFormat="1" applyFont="1" applyFill="1" applyBorder="1" applyAlignment="1" applyProtection="1">
      <alignment horizontal="center"/>
    </xf>
    <xf numFmtId="0" fontId="27" fillId="0" borderId="20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39" fillId="0" borderId="40" xfId="0" applyFont="1" applyFill="1" applyBorder="1" applyAlignment="1" applyProtection="1">
      <alignment horizontal="right"/>
    </xf>
    <xf numFmtId="0" fontId="39" fillId="0" borderId="58" xfId="0" applyFont="1" applyFill="1" applyBorder="1" applyAlignment="1" applyProtection="1">
      <alignment horizontal="right"/>
    </xf>
    <xf numFmtId="0" fontId="39" fillId="6" borderId="10" xfId="0" applyFont="1" applyFill="1" applyBorder="1" applyAlignment="1" applyProtection="1">
      <alignment horizontal="center"/>
    </xf>
    <xf numFmtId="0" fontId="39" fillId="6" borderId="11" xfId="0" applyFont="1" applyFill="1" applyBorder="1" applyAlignment="1" applyProtection="1">
      <alignment horizontal="center"/>
    </xf>
    <xf numFmtId="0" fontId="39" fillId="6" borderId="12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/>
    <xf numFmtId="0" fontId="29" fillId="0" borderId="23" xfId="0" applyFont="1" applyFill="1" applyBorder="1" applyAlignment="1" applyProtection="1">
      <alignment horizontal="center"/>
    </xf>
    <xf numFmtId="0" fontId="29" fillId="0" borderId="24" xfId="0" applyFont="1" applyFill="1" applyBorder="1" applyAlignment="1" applyProtection="1">
      <alignment horizontal="center"/>
    </xf>
    <xf numFmtId="0" fontId="29" fillId="0" borderId="25" xfId="0" applyFont="1" applyFill="1" applyBorder="1" applyAlignment="1" applyProtection="1">
      <alignment horizontal="center"/>
    </xf>
    <xf numFmtId="0" fontId="49" fillId="0" borderId="21" xfId="0" applyFont="1" applyFill="1" applyBorder="1" applyAlignment="1" applyProtection="1">
      <alignment horizontal="center"/>
    </xf>
    <xf numFmtId="0" fontId="34" fillId="0" borderId="30" xfId="0" applyFont="1" applyFill="1" applyBorder="1" applyAlignment="1" applyProtection="1">
      <alignment horizontal="left" vertical="top" wrapText="1"/>
      <protection locked="0"/>
    </xf>
    <xf numFmtId="0" fontId="34" fillId="0" borderId="8" xfId="0" applyFont="1" applyFill="1" applyBorder="1" applyAlignment="1" applyProtection="1">
      <alignment horizontal="left" vertical="top" wrapText="1"/>
      <protection locked="0"/>
    </xf>
    <xf numFmtId="0" fontId="34" fillId="0" borderId="28" xfId="0" applyFont="1" applyFill="1" applyBorder="1" applyAlignment="1" applyProtection="1">
      <alignment horizontal="left" vertical="top" wrapText="1"/>
      <protection locked="0"/>
    </xf>
    <xf numFmtId="0" fontId="34" fillId="0" borderId="13" xfId="0" applyFont="1" applyFill="1" applyBorder="1" applyAlignment="1" applyProtection="1">
      <alignment horizontal="left" vertical="top" wrapText="1"/>
      <protection locked="0"/>
    </xf>
    <xf numFmtId="0" fontId="34" fillId="0" borderId="0" xfId="0" applyFont="1" applyFill="1" applyBorder="1" applyAlignment="1" applyProtection="1">
      <alignment horizontal="left" vertical="top" wrapText="1"/>
      <protection locked="0"/>
    </xf>
    <xf numFmtId="0" fontId="34" fillId="0" borderId="19" xfId="0" applyFont="1" applyFill="1" applyBorder="1" applyAlignment="1" applyProtection="1">
      <alignment horizontal="left" vertical="top" wrapText="1"/>
      <protection locked="0"/>
    </xf>
    <xf numFmtId="0" fontId="34" fillId="0" borderId="20" xfId="0" applyFont="1" applyFill="1" applyBorder="1" applyAlignment="1" applyProtection="1">
      <alignment horizontal="left" vertical="top" wrapText="1"/>
      <protection locked="0"/>
    </xf>
    <xf numFmtId="0" fontId="34" fillId="0" borderId="21" xfId="0" applyFont="1" applyFill="1" applyBorder="1" applyAlignment="1" applyProtection="1">
      <alignment horizontal="left" vertical="top" wrapText="1"/>
      <protection locked="0"/>
    </xf>
    <xf numFmtId="0" fontId="34" fillId="0" borderId="22" xfId="0" applyFont="1" applyFill="1" applyBorder="1" applyAlignment="1" applyProtection="1">
      <alignment horizontal="left" vertical="top" wrapText="1"/>
      <protection locked="0"/>
    </xf>
    <xf numFmtId="0" fontId="36" fillId="0" borderId="37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9" fillId="0" borderId="56" xfId="0" applyFont="1" applyFill="1" applyBorder="1" applyAlignment="1" applyProtection="1">
      <alignment horizontal="center"/>
    </xf>
    <xf numFmtId="0" fontId="29" fillId="0" borderId="57" xfId="0" applyFont="1" applyFill="1" applyBorder="1" applyAlignment="1" applyProtection="1">
      <alignment horizontal="center"/>
    </xf>
    <xf numFmtId="0" fontId="29" fillId="0" borderId="51" xfId="0" applyFont="1" applyFill="1" applyBorder="1" applyAlignment="1" applyProtection="1">
      <alignment horizontal="center" vertical="center" wrapText="1"/>
    </xf>
    <xf numFmtId="0" fontId="29" fillId="0" borderId="52" xfId="0" applyFont="1" applyFill="1" applyBorder="1" applyAlignment="1" applyProtection="1">
      <alignment horizontal="center" vertical="center" wrapText="1"/>
    </xf>
    <xf numFmtId="0" fontId="32" fillId="0" borderId="6" xfId="0" applyFont="1" applyFill="1" applyBorder="1" applyAlignment="1" applyProtection="1">
      <alignment horizontal="left"/>
    </xf>
    <xf numFmtId="0" fontId="32" fillId="0" borderId="9" xfId="0" applyFont="1" applyFill="1" applyBorder="1" applyAlignment="1" applyProtection="1">
      <alignment horizontal="left"/>
    </xf>
    <xf numFmtId="0" fontId="32" fillId="0" borderId="7" xfId="0" applyFont="1" applyFill="1" applyBorder="1" applyAlignment="1" applyProtection="1">
      <alignment horizontal="left"/>
    </xf>
    <xf numFmtId="0" fontId="28" fillId="0" borderId="15" xfId="0" applyFont="1" applyFill="1" applyBorder="1" applyAlignment="1" applyProtection="1">
      <alignment horizontal="left"/>
    </xf>
    <xf numFmtId="0" fontId="28" fillId="0" borderId="8" xfId="0" applyFont="1" applyFill="1" applyBorder="1" applyAlignment="1" applyProtection="1">
      <alignment horizontal="left"/>
    </xf>
    <xf numFmtId="0" fontId="28" fillId="0" borderId="14" xfId="0" applyFont="1" applyFill="1" applyBorder="1" applyAlignment="1" applyProtection="1">
      <alignment horizontal="left"/>
    </xf>
    <xf numFmtId="0" fontId="36" fillId="0" borderId="16" xfId="0" applyFont="1" applyFill="1" applyBorder="1" applyAlignment="1" applyProtection="1">
      <alignment horizontal="left"/>
    </xf>
    <xf numFmtId="0" fontId="36" fillId="0" borderId="17" xfId="0" applyFont="1" applyFill="1" applyBorder="1" applyAlignment="1" applyProtection="1">
      <alignment horizontal="left"/>
    </xf>
    <xf numFmtId="0" fontId="36" fillId="0" borderId="18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 vertical="center"/>
    </xf>
    <xf numFmtId="0" fontId="44" fillId="0" borderId="5" xfId="0" applyFont="1" applyFill="1" applyBorder="1" applyAlignment="1" applyProtection="1">
      <alignment horizontal="left"/>
    </xf>
    <xf numFmtId="0" fontId="44" fillId="0" borderId="0" xfId="0" applyFont="1" applyFill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left"/>
    </xf>
    <xf numFmtId="0" fontId="36" fillId="0" borderId="44" xfId="0" applyFont="1" applyFill="1" applyBorder="1" applyAlignment="1" applyProtection="1">
      <alignment horizontal="left" vertical="center"/>
    </xf>
    <xf numFmtId="0" fontId="36" fillId="0" borderId="45" xfId="0" applyFont="1" applyFill="1" applyBorder="1" applyAlignment="1" applyProtection="1">
      <alignment horizontal="left" vertical="center"/>
    </xf>
    <xf numFmtId="0" fontId="38" fillId="6" borderId="11" xfId="0" applyFont="1" applyFill="1" applyBorder="1" applyAlignment="1" applyProtection="1">
      <alignment horizontal="center"/>
    </xf>
    <xf numFmtId="0" fontId="38" fillId="6" borderId="12" xfId="0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left"/>
    </xf>
    <xf numFmtId="0" fontId="36" fillId="6" borderId="0" xfId="0" applyFont="1" applyFill="1" applyBorder="1" applyAlignment="1" applyProtection="1">
      <alignment horizontal="center" vertical="top" wrapText="1"/>
    </xf>
    <xf numFmtId="0" fontId="32" fillId="0" borderId="6" xfId="0" applyNumberFormat="1" applyFont="1" applyFill="1" applyBorder="1" applyAlignment="1" applyProtection="1">
      <alignment horizontal="left"/>
    </xf>
    <xf numFmtId="0" fontId="32" fillId="0" borderId="9" xfId="0" applyNumberFormat="1" applyFont="1" applyFill="1" applyBorder="1" applyAlignment="1" applyProtection="1">
      <alignment horizontal="left"/>
    </xf>
    <xf numFmtId="0" fontId="32" fillId="0" borderId="7" xfId="0" applyNumberFormat="1" applyFont="1" applyFill="1" applyBorder="1" applyAlignment="1" applyProtection="1">
      <alignment horizontal="left"/>
    </xf>
    <xf numFmtId="0" fontId="40" fillId="0" borderId="6" xfId="0" applyFont="1" applyFill="1" applyBorder="1" applyAlignment="1" applyProtection="1">
      <alignment horizontal="left"/>
      <protection locked="0"/>
    </xf>
    <xf numFmtId="0" fontId="40" fillId="0" borderId="9" xfId="0" applyFont="1" applyFill="1" applyBorder="1" applyAlignment="1" applyProtection="1">
      <alignment horizontal="left"/>
      <protection locked="0"/>
    </xf>
    <xf numFmtId="0" fontId="40" fillId="0" borderId="7" xfId="0" applyFont="1" applyFill="1" applyBorder="1" applyAlignment="1" applyProtection="1">
      <alignment horizontal="left"/>
      <protection locked="0"/>
    </xf>
    <xf numFmtId="0" fontId="35" fillId="0" borderId="5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50" fillId="0" borderId="21" xfId="0" applyFont="1" applyFill="1" applyBorder="1" applyAlignment="1" applyProtection="1">
      <alignment horizontal="center" vertical="center"/>
    </xf>
    <xf numFmtId="0" fontId="46" fillId="0" borderId="13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Alignment="1" applyProtection="1">
      <alignment vertical="top" wrapText="1"/>
    </xf>
    <xf numFmtId="0" fontId="33" fillId="0" borderId="19" xfId="0" applyFont="1" applyFill="1" applyBorder="1" applyAlignment="1" applyProtection="1">
      <alignment vertical="top" wrapText="1"/>
    </xf>
  </cellXfs>
  <cellStyles count="110">
    <cellStyle name="60% - Accent2" xfId="13" builtinId="36"/>
    <cellStyle name="Accent3" xfId="12" builtinId="37"/>
    <cellStyle name="Cliff" xfId="17" xr:uid="{00000000-0005-0000-0000-000002000000}"/>
    <cellStyle name="Comma 2" xfId="1" xr:uid="{00000000-0005-0000-0000-000003000000}"/>
    <cellStyle name="Comma 2 2" xfId="18" xr:uid="{00000000-0005-0000-0000-000004000000}"/>
    <cellStyle name="Comma 3" xfId="19" xr:uid="{00000000-0005-0000-0000-000005000000}"/>
    <cellStyle name="Comma 3 2" xfId="20" xr:uid="{00000000-0005-0000-0000-000006000000}"/>
    <cellStyle name="Comma 4" xfId="21" xr:uid="{00000000-0005-0000-0000-000007000000}"/>
    <cellStyle name="Comma 5" xfId="22" xr:uid="{00000000-0005-0000-0000-000008000000}"/>
    <cellStyle name="Comma 5 2" xfId="23" xr:uid="{00000000-0005-0000-0000-000009000000}"/>
    <cellStyle name="Comma 6" xfId="24" xr:uid="{00000000-0005-0000-0000-00000A000000}"/>
    <cellStyle name="Comma 7" xfId="25" xr:uid="{00000000-0005-0000-0000-00000B000000}"/>
    <cellStyle name="Currency" xfId="11" builtinId="4"/>
    <cellStyle name="Currency [0] 2" xfId="26" xr:uid="{00000000-0005-0000-0000-00000D000000}"/>
    <cellStyle name="Currency [0] 2 2" xfId="27" xr:uid="{00000000-0005-0000-0000-00000E000000}"/>
    <cellStyle name="Currency [0] 3" xfId="28" xr:uid="{00000000-0005-0000-0000-00000F000000}"/>
    <cellStyle name="Currency [0] 4" xfId="29" xr:uid="{00000000-0005-0000-0000-000010000000}"/>
    <cellStyle name="Currency [0] 4 2" xfId="30" xr:uid="{00000000-0005-0000-0000-000011000000}"/>
    <cellStyle name="Currency [0] 5" xfId="31" xr:uid="{00000000-0005-0000-0000-000012000000}"/>
    <cellStyle name="Currency 10" xfId="32" xr:uid="{00000000-0005-0000-0000-000013000000}"/>
    <cellStyle name="Currency 11" xfId="33" xr:uid="{00000000-0005-0000-0000-000014000000}"/>
    <cellStyle name="Currency 12" xfId="34" xr:uid="{00000000-0005-0000-0000-000015000000}"/>
    <cellStyle name="Currency 13" xfId="35" xr:uid="{00000000-0005-0000-0000-000016000000}"/>
    <cellStyle name="Currency 14" xfId="36" xr:uid="{00000000-0005-0000-0000-000017000000}"/>
    <cellStyle name="Currency 15" xfId="37" xr:uid="{00000000-0005-0000-0000-000018000000}"/>
    <cellStyle name="Currency 16" xfId="38" xr:uid="{00000000-0005-0000-0000-000019000000}"/>
    <cellStyle name="Currency 17" xfId="39" xr:uid="{00000000-0005-0000-0000-00001A000000}"/>
    <cellStyle name="Currency 18" xfId="40" xr:uid="{00000000-0005-0000-0000-00001B000000}"/>
    <cellStyle name="Currency 19" xfId="41" xr:uid="{00000000-0005-0000-0000-00001C000000}"/>
    <cellStyle name="Currency 2" xfId="2" xr:uid="{00000000-0005-0000-0000-00001D000000}"/>
    <cellStyle name="Currency 2 2" xfId="42" xr:uid="{00000000-0005-0000-0000-00001E000000}"/>
    <cellStyle name="Currency 20" xfId="43" xr:uid="{00000000-0005-0000-0000-00001F000000}"/>
    <cellStyle name="Currency 20 2" xfId="44" xr:uid="{00000000-0005-0000-0000-000020000000}"/>
    <cellStyle name="Currency 21" xfId="45" xr:uid="{00000000-0005-0000-0000-000021000000}"/>
    <cellStyle name="Currency 22" xfId="46" xr:uid="{00000000-0005-0000-0000-000022000000}"/>
    <cellStyle name="Currency 23" xfId="47" xr:uid="{00000000-0005-0000-0000-000023000000}"/>
    <cellStyle name="Currency 24" xfId="48" xr:uid="{00000000-0005-0000-0000-000024000000}"/>
    <cellStyle name="Currency 25" xfId="49" xr:uid="{00000000-0005-0000-0000-000025000000}"/>
    <cellStyle name="Currency 26" xfId="50" xr:uid="{00000000-0005-0000-0000-000026000000}"/>
    <cellStyle name="Currency 27" xfId="51" xr:uid="{00000000-0005-0000-0000-000027000000}"/>
    <cellStyle name="Currency 28" xfId="52" xr:uid="{00000000-0005-0000-0000-000028000000}"/>
    <cellStyle name="Currency 29" xfId="53" xr:uid="{00000000-0005-0000-0000-000029000000}"/>
    <cellStyle name="Currency 3" xfId="9" xr:uid="{00000000-0005-0000-0000-00002A000000}"/>
    <cellStyle name="Currency 3 2" xfId="54" xr:uid="{00000000-0005-0000-0000-00002B000000}"/>
    <cellStyle name="Currency 30" xfId="55" xr:uid="{00000000-0005-0000-0000-00002C000000}"/>
    <cellStyle name="Currency 31" xfId="56" xr:uid="{00000000-0005-0000-0000-00002D000000}"/>
    <cellStyle name="Currency 32" xfId="57" xr:uid="{00000000-0005-0000-0000-00002E000000}"/>
    <cellStyle name="Currency 33" xfId="58" xr:uid="{00000000-0005-0000-0000-00002F000000}"/>
    <cellStyle name="Currency 34" xfId="59" xr:uid="{00000000-0005-0000-0000-000030000000}"/>
    <cellStyle name="Currency 35" xfId="60" xr:uid="{00000000-0005-0000-0000-000031000000}"/>
    <cellStyle name="Currency 36" xfId="61" xr:uid="{00000000-0005-0000-0000-000032000000}"/>
    <cellStyle name="Currency 37" xfId="62" xr:uid="{00000000-0005-0000-0000-000033000000}"/>
    <cellStyle name="Currency 38" xfId="63" xr:uid="{00000000-0005-0000-0000-000034000000}"/>
    <cellStyle name="Currency 39" xfId="64" xr:uid="{00000000-0005-0000-0000-000035000000}"/>
    <cellStyle name="Currency 4" xfId="65" xr:uid="{00000000-0005-0000-0000-000036000000}"/>
    <cellStyle name="Currency 4 2" xfId="66" xr:uid="{00000000-0005-0000-0000-000037000000}"/>
    <cellStyle name="Currency 40" xfId="67" xr:uid="{00000000-0005-0000-0000-000038000000}"/>
    <cellStyle name="Currency 41" xfId="68" xr:uid="{00000000-0005-0000-0000-000039000000}"/>
    <cellStyle name="Currency 42" xfId="69" xr:uid="{00000000-0005-0000-0000-00003A000000}"/>
    <cellStyle name="Currency 43" xfId="70" xr:uid="{00000000-0005-0000-0000-00003B000000}"/>
    <cellStyle name="Currency 44" xfId="71" xr:uid="{00000000-0005-0000-0000-00003C000000}"/>
    <cellStyle name="Currency 45" xfId="72" xr:uid="{00000000-0005-0000-0000-00003D000000}"/>
    <cellStyle name="Currency 46" xfId="73" xr:uid="{00000000-0005-0000-0000-00003E000000}"/>
    <cellStyle name="Currency 47" xfId="74" xr:uid="{00000000-0005-0000-0000-00003F000000}"/>
    <cellStyle name="Currency 5" xfId="75" xr:uid="{00000000-0005-0000-0000-000040000000}"/>
    <cellStyle name="Currency 6" xfId="76" xr:uid="{00000000-0005-0000-0000-000041000000}"/>
    <cellStyle name="Currency 7" xfId="77" xr:uid="{00000000-0005-0000-0000-000042000000}"/>
    <cellStyle name="Currency 8" xfId="78" xr:uid="{00000000-0005-0000-0000-000043000000}"/>
    <cellStyle name="Currency 9" xfId="79" xr:uid="{00000000-0005-0000-0000-000044000000}"/>
    <cellStyle name="Hyperlink 2" xfId="14" xr:uid="{00000000-0005-0000-0000-000045000000}"/>
    <cellStyle name="Normal" xfId="0" builtinId="0"/>
    <cellStyle name="Normal 10" xfId="80" xr:uid="{00000000-0005-0000-0000-000047000000}"/>
    <cellStyle name="Normal 11" xfId="81" xr:uid="{00000000-0005-0000-0000-000048000000}"/>
    <cellStyle name="Normal 2" xfId="3" xr:uid="{00000000-0005-0000-0000-000049000000}"/>
    <cellStyle name="Normal 2 2" xfId="4" xr:uid="{00000000-0005-0000-0000-00004A000000}"/>
    <cellStyle name="Normal 2 2 2" xfId="82" xr:uid="{00000000-0005-0000-0000-00004B000000}"/>
    <cellStyle name="Normal 2 2 3" xfId="83" xr:uid="{00000000-0005-0000-0000-00004C000000}"/>
    <cellStyle name="Normal 2 3" xfId="84" xr:uid="{00000000-0005-0000-0000-00004D000000}"/>
    <cellStyle name="Normal 3" xfId="5" xr:uid="{00000000-0005-0000-0000-00004E000000}"/>
    <cellStyle name="Normal 3 2" xfId="16" xr:uid="{00000000-0005-0000-0000-00004F000000}"/>
    <cellStyle name="Normal 3 2 2" xfId="85" xr:uid="{00000000-0005-0000-0000-000050000000}"/>
    <cellStyle name="Normal 3 2 3" xfId="86" xr:uid="{00000000-0005-0000-0000-000051000000}"/>
    <cellStyle name="Normal 3 2 4" xfId="108" xr:uid="{00000000-0005-0000-0000-000052000000}"/>
    <cellStyle name="Normal 4" xfId="6" xr:uid="{00000000-0005-0000-0000-000053000000}"/>
    <cellStyle name="Normal 4 2" xfId="87" xr:uid="{00000000-0005-0000-0000-000054000000}"/>
    <cellStyle name="Normal 4 2 2" xfId="88" xr:uid="{00000000-0005-0000-0000-000055000000}"/>
    <cellStyle name="Normal 4 3" xfId="89" xr:uid="{00000000-0005-0000-0000-000056000000}"/>
    <cellStyle name="Normal 5" xfId="7" xr:uid="{00000000-0005-0000-0000-000057000000}"/>
    <cellStyle name="Normal 5 2" xfId="90" xr:uid="{00000000-0005-0000-0000-000058000000}"/>
    <cellStyle name="Normal 5 3" xfId="91" xr:uid="{00000000-0005-0000-0000-000059000000}"/>
    <cellStyle name="Normal 5 3 2" xfId="92" xr:uid="{00000000-0005-0000-0000-00005A000000}"/>
    <cellStyle name="Normal 5 4" xfId="93" xr:uid="{00000000-0005-0000-0000-00005B000000}"/>
    <cellStyle name="Normal 6" xfId="15" xr:uid="{00000000-0005-0000-0000-00005C000000}"/>
    <cellStyle name="Normal 6 2" xfId="94" xr:uid="{00000000-0005-0000-0000-00005D000000}"/>
    <cellStyle name="Normal 6 2 2" xfId="95" xr:uid="{00000000-0005-0000-0000-00005E000000}"/>
    <cellStyle name="Normal 7" xfId="96" xr:uid="{00000000-0005-0000-0000-00005F000000}"/>
    <cellStyle name="Normal 7 2" xfId="97" xr:uid="{00000000-0005-0000-0000-000060000000}"/>
    <cellStyle name="Normal 8" xfId="98" xr:uid="{00000000-0005-0000-0000-000061000000}"/>
    <cellStyle name="Normal 8 2" xfId="99" xr:uid="{00000000-0005-0000-0000-000062000000}"/>
    <cellStyle name="Normal 9" xfId="100" xr:uid="{00000000-0005-0000-0000-000063000000}"/>
    <cellStyle name="Normal 9 2" xfId="101" xr:uid="{00000000-0005-0000-0000-000064000000}"/>
    <cellStyle name="Percent" xfId="109" builtinId="5"/>
    <cellStyle name="Percent 2" xfId="8" xr:uid="{00000000-0005-0000-0000-000065000000}"/>
    <cellStyle name="Percent 2 2" xfId="102" xr:uid="{00000000-0005-0000-0000-000066000000}"/>
    <cellStyle name="Percent 3" xfId="10" xr:uid="{00000000-0005-0000-0000-000067000000}"/>
    <cellStyle name="Percent 3 2" xfId="103" xr:uid="{00000000-0005-0000-0000-000068000000}"/>
    <cellStyle name="Percent 4" xfId="104" xr:uid="{00000000-0005-0000-0000-000069000000}"/>
    <cellStyle name="Percent 5" xfId="105" xr:uid="{00000000-0005-0000-0000-00006A000000}"/>
    <cellStyle name="Percent 5 2" xfId="106" xr:uid="{00000000-0005-0000-0000-00006B000000}"/>
    <cellStyle name="Percent 6" xfId="107" xr:uid="{00000000-0005-0000-0000-00006C000000}"/>
  </cellStyles>
  <dxfs count="658"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ont>
        <color rgb="FFD3A9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FF"/>
        </patternFill>
      </fill>
    </dxf>
    <dxf>
      <font>
        <color auto="1"/>
      </font>
      <fill>
        <patternFill>
          <bgColor rgb="FFCECFC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rgb="FF822433"/>
        </left>
        <right style="thin">
          <color rgb="FF822433"/>
        </right>
        <top style="thin">
          <color rgb="FF822433"/>
        </top>
        <bottom style="thin">
          <color rgb="FF822433"/>
        </bottom>
        <vertical/>
        <horizontal/>
      </border>
    </dxf>
    <dxf>
      <font>
        <color theme="0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solid">
          <bgColor rgb="FFCECFCB"/>
        </patternFill>
      </fill>
    </dxf>
  </dxfs>
  <tableStyles count="0" defaultTableStyle="TableStyleMedium9" defaultPivotStyle="PivotStyleLight16"/>
  <colors>
    <mruColors>
      <color rgb="FFFFC7CE"/>
      <color rgb="FF9C0006"/>
      <color rgb="FFCECFCB"/>
      <color rgb="FF93B1CC"/>
      <color rgb="FF93B1F1"/>
      <color rgb="FF93B1F4"/>
      <color rgb="FFFFFFFF"/>
      <color rgb="FF373737"/>
      <color rgb="FF822433"/>
      <color rgb="FF0033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40878</xdr:rowOff>
    </xdr:from>
    <xdr:to>
      <xdr:col>2</xdr:col>
      <xdr:colOff>109874</xdr:colOff>
      <xdr:row>3</xdr:row>
      <xdr:rowOff>57150</xdr:rowOff>
    </xdr:to>
    <xdr:pic>
      <xdr:nvPicPr>
        <xdr:cNvPr id="2" name="Picture 60" descr="FHLBank_B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8099" y="40878"/>
          <a:ext cx="1176675" cy="58777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FIL01\commons\CommInv\AHP%20Procedures%20Binder\2018%20Procedures%20Forms%20Archive\Redline\AHP%20OOR%20Disbursement%20Request%20Workbook_0101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 Request Form"/>
      <sheetName val="Budget Cert"/>
      <sheetName val="Household_Summary"/>
      <sheetName val="Periods"/>
      <sheetName val="Household Member #1-Income"/>
      <sheetName val="Household Member #2-Income"/>
      <sheetName val="Household Member #3-Income"/>
      <sheetName val="Household Member #4-Income"/>
      <sheetName val="Household Member #5-Income"/>
      <sheetName val="Household Member #6-Income"/>
      <sheetName val="Scoring Commitments"/>
      <sheetName val="Pay Periods"/>
      <sheetName val="Revis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F75C-1505-4C95-9F25-DE38CE4B9E0F}">
  <sheetPr codeName="Sheet2"/>
  <dimension ref="A1:BV4770"/>
  <sheetViews>
    <sheetView zoomScale="80" zoomScaleNormal="80" workbookViewId="0">
      <pane xSplit="1" ySplit="3" topLeftCell="AX4" activePane="bottomRight" state="frozen"/>
      <selection pane="topRight" activeCell="F1" sqref="F1"/>
      <selection pane="bottomLeft" activeCell="A4" sqref="A4"/>
      <selection pane="bottomRight" activeCell="BE432" sqref="BE432"/>
    </sheetView>
  </sheetViews>
  <sheetFormatPr defaultRowHeight="15.5" x14ac:dyDescent="0.35"/>
  <cols>
    <col min="1" max="1" width="47.08203125" customWidth="1"/>
    <col min="2" max="2" width="8.75" style="297" customWidth="1"/>
    <col min="3" max="15" width="9.5" bestFit="1" customWidth="1"/>
    <col min="16" max="17" width="10.5" bestFit="1" customWidth="1"/>
    <col min="18" max="18" width="9" style="297" customWidth="1"/>
    <col min="19" max="25" width="9.5" bestFit="1" customWidth="1"/>
    <col min="26" max="27" width="10.5" bestFit="1" customWidth="1"/>
    <col min="28" max="28" width="9.5" bestFit="1" customWidth="1"/>
    <col min="29" max="36" width="10.5" bestFit="1" customWidth="1"/>
    <col min="37" max="37" width="9" style="297"/>
    <col min="38" max="55" width="10.33203125" customWidth="1"/>
    <col min="56" max="56" width="9" style="297"/>
  </cols>
  <sheetData>
    <row r="1" spans="1:74" s="222" customFormat="1" x14ac:dyDescent="0.35">
      <c r="A1" s="299"/>
      <c r="B1" s="296"/>
      <c r="R1" s="296"/>
      <c r="S1" s="298" t="s">
        <v>954</v>
      </c>
      <c r="AK1" s="296"/>
      <c r="AL1" s="298" t="s">
        <v>972</v>
      </c>
      <c r="BD1" s="296"/>
      <c r="BE1" s="298" t="s">
        <v>985</v>
      </c>
    </row>
    <row r="2" spans="1:74" x14ac:dyDescent="0.35">
      <c r="A2" s="298"/>
      <c r="C2" s="220" t="s">
        <v>951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S2" s="403">
        <v>0.5</v>
      </c>
      <c r="T2" s="404"/>
      <c r="U2" s="404"/>
      <c r="V2" s="404"/>
      <c r="W2" s="404"/>
      <c r="X2" s="404"/>
      <c r="Y2" s="404"/>
      <c r="Z2" s="404"/>
      <c r="AA2" s="405"/>
      <c r="AB2" s="403">
        <v>0.8</v>
      </c>
      <c r="AC2" s="404"/>
      <c r="AD2" s="404"/>
      <c r="AE2" s="404"/>
      <c r="AF2" s="404"/>
      <c r="AG2" s="404"/>
      <c r="AH2" s="404"/>
      <c r="AI2" s="404"/>
      <c r="AJ2" s="405"/>
      <c r="AL2" s="403">
        <v>0.5</v>
      </c>
      <c r="AM2" s="404"/>
      <c r="AN2" s="404"/>
      <c r="AO2" s="404"/>
      <c r="AP2" s="404"/>
      <c r="AQ2" s="404"/>
      <c r="AR2" s="404"/>
      <c r="AS2" s="404"/>
      <c r="AT2" s="405"/>
      <c r="AU2" s="403">
        <v>0.8</v>
      </c>
      <c r="AV2" s="404"/>
      <c r="AW2" s="404"/>
      <c r="AX2" s="404"/>
      <c r="AY2" s="404"/>
      <c r="AZ2" s="404"/>
      <c r="BA2" s="404"/>
      <c r="BB2" s="404"/>
      <c r="BC2" s="405"/>
      <c r="BE2" s="403">
        <v>0.5</v>
      </c>
      <c r="BF2" s="404"/>
      <c r="BG2" s="404"/>
      <c r="BH2" s="404"/>
      <c r="BI2" s="404"/>
      <c r="BJ2" s="404"/>
      <c r="BK2" s="404"/>
      <c r="BL2" s="404"/>
      <c r="BM2" s="405"/>
      <c r="BN2" s="403">
        <v>0.8</v>
      </c>
      <c r="BO2" s="404"/>
      <c r="BP2" s="404"/>
      <c r="BQ2" s="404"/>
      <c r="BR2" s="404"/>
      <c r="BS2" s="404"/>
      <c r="BT2" s="404"/>
      <c r="BU2" s="404"/>
      <c r="BV2" s="405"/>
    </row>
    <row r="3" spans="1:74" x14ac:dyDescent="0.35">
      <c r="A3" s="298" t="s">
        <v>969</v>
      </c>
      <c r="C3" s="356">
        <v>1</v>
      </c>
      <c r="D3" s="356">
        <v>2</v>
      </c>
      <c r="E3" s="356">
        <v>3</v>
      </c>
      <c r="F3" s="356">
        <v>4</v>
      </c>
      <c r="G3" s="356">
        <v>5</v>
      </c>
      <c r="H3" s="356">
        <v>6</v>
      </c>
      <c r="I3" s="356">
        <v>7</v>
      </c>
      <c r="J3" s="356">
        <v>8</v>
      </c>
      <c r="K3" s="356">
        <v>9</v>
      </c>
      <c r="L3" s="356">
        <v>10</v>
      </c>
      <c r="M3" s="356">
        <v>11</v>
      </c>
      <c r="N3" s="356">
        <v>12</v>
      </c>
      <c r="O3" s="356">
        <v>13</v>
      </c>
      <c r="P3" s="356">
        <v>14</v>
      </c>
      <c r="Q3" s="356">
        <v>15</v>
      </c>
      <c r="S3" s="371" t="s">
        <v>955</v>
      </c>
      <c r="T3" s="372" t="s">
        <v>956</v>
      </c>
      <c r="U3" s="373">
        <v>9</v>
      </c>
      <c r="V3" s="373">
        <v>10</v>
      </c>
      <c r="W3" s="373">
        <v>11</v>
      </c>
      <c r="X3" s="373">
        <v>12</v>
      </c>
      <c r="Y3" s="373">
        <v>13</v>
      </c>
      <c r="Z3" s="373">
        <v>14</v>
      </c>
      <c r="AA3" s="374">
        <v>15</v>
      </c>
      <c r="AB3" s="375" t="s">
        <v>955</v>
      </c>
      <c r="AC3" s="372" t="s">
        <v>956</v>
      </c>
      <c r="AD3" s="373">
        <v>9</v>
      </c>
      <c r="AE3" s="373">
        <v>10</v>
      </c>
      <c r="AF3" s="373">
        <v>11</v>
      </c>
      <c r="AG3" s="373">
        <v>12</v>
      </c>
      <c r="AH3" s="376">
        <v>13</v>
      </c>
      <c r="AI3" s="373">
        <v>14</v>
      </c>
      <c r="AJ3" s="374">
        <v>15</v>
      </c>
      <c r="AL3" s="371" t="s">
        <v>955</v>
      </c>
      <c r="AM3" s="372" t="s">
        <v>956</v>
      </c>
      <c r="AN3" s="373">
        <v>9</v>
      </c>
      <c r="AO3" s="373">
        <v>10</v>
      </c>
      <c r="AP3" s="373">
        <v>11</v>
      </c>
      <c r="AQ3" s="373">
        <v>12</v>
      </c>
      <c r="AR3" s="373">
        <v>13</v>
      </c>
      <c r="AS3" s="373">
        <v>14</v>
      </c>
      <c r="AT3" s="374">
        <v>15</v>
      </c>
      <c r="AU3" s="375" t="s">
        <v>955</v>
      </c>
      <c r="AV3" s="372" t="s">
        <v>956</v>
      </c>
      <c r="AW3" s="373">
        <v>9</v>
      </c>
      <c r="AX3" s="373">
        <v>10</v>
      </c>
      <c r="AY3" s="373">
        <v>11</v>
      </c>
      <c r="AZ3" s="373">
        <v>12</v>
      </c>
      <c r="BA3" s="376">
        <v>13</v>
      </c>
      <c r="BB3" s="373">
        <v>14</v>
      </c>
      <c r="BC3" s="374">
        <v>15</v>
      </c>
      <c r="BE3" s="371" t="s">
        <v>955</v>
      </c>
      <c r="BF3" s="372" t="s">
        <v>956</v>
      </c>
      <c r="BG3" s="373">
        <v>9</v>
      </c>
      <c r="BH3" s="373">
        <v>10</v>
      </c>
      <c r="BI3" s="373">
        <v>11</v>
      </c>
      <c r="BJ3" s="373">
        <v>12</v>
      </c>
      <c r="BK3" s="373">
        <v>13</v>
      </c>
      <c r="BL3" s="373">
        <v>14</v>
      </c>
      <c r="BM3" s="374">
        <v>15</v>
      </c>
      <c r="BN3" s="375" t="s">
        <v>955</v>
      </c>
      <c r="BO3" s="372" t="s">
        <v>956</v>
      </c>
      <c r="BP3" s="373">
        <v>9</v>
      </c>
      <c r="BQ3" s="373">
        <v>10</v>
      </c>
      <c r="BR3" s="373">
        <v>11</v>
      </c>
      <c r="BS3" s="373">
        <v>12</v>
      </c>
      <c r="BT3" s="376">
        <v>13</v>
      </c>
      <c r="BU3" s="373">
        <v>14</v>
      </c>
      <c r="BV3" s="374">
        <v>15</v>
      </c>
    </row>
    <row r="4" spans="1:74" x14ac:dyDescent="0.35">
      <c r="A4" s="298" t="s">
        <v>194</v>
      </c>
      <c r="C4" s="300">
        <v>31500</v>
      </c>
      <c r="D4" s="300">
        <v>31500</v>
      </c>
      <c r="E4" s="300">
        <v>36750</v>
      </c>
      <c r="F4" s="300">
        <v>36750</v>
      </c>
      <c r="G4" s="300">
        <v>36750</v>
      </c>
      <c r="H4" s="300">
        <v>36750</v>
      </c>
      <c r="I4" s="300">
        <v>36750</v>
      </c>
      <c r="J4" s="300">
        <v>36750</v>
      </c>
      <c r="K4" s="300">
        <v>36750</v>
      </c>
      <c r="L4" s="300">
        <v>38850</v>
      </c>
      <c r="M4" s="300">
        <v>41000</v>
      </c>
      <c r="N4" s="300">
        <v>43050</v>
      </c>
      <c r="O4" s="300">
        <v>45150</v>
      </c>
      <c r="P4" s="300">
        <v>47250</v>
      </c>
      <c r="Q4" s="300">
        <v>49350</v>
      </c>
      <c r="S4" s="378">
        <v>26600</v>
      </c>
      <c r="T4" s="379">
        <v>35150</v>
      </c>
      <c r="U4" s="379">
        <v>37278</v>
      </c>
      <c r="V4" s="379">
        <v>39406</v>
      </c>
      <c r="W4" s="379">
        <v>41534</v>
      </c>
      <c r="X4" s="379">
        <v>43662</v>
      </c>
      <c r="Y4" s="379">
        <v>45790</v>
      </c>
      <c r="Z4" s="379">
        <v>47918</v>
      </c>
      <c r="AA4" s="380">
        <v>50046</v>
      </c>
      <c r="AB4" s="378">
        <v>42550</v>
      </c>
      <c r="AC4" s="379">
        <v>56150</v>
      </c>
      <c r="AD4" s="379">
        <v>59554</v>
      </c>
      <c r="AE4" s="379">
        <v>62958</v>
      </c>
      <c r="AF4" s="379">
        <v>66362</v>
      </c>
      <c r="AG4" s="379">
        <v>69766</v>
      </c>
      <c r="AH4" s="379">
        <v>73170</v>
      </c>
      <c r="AI4" s="379">
        <v>76574</v>
      </c>
      <c r="AJ4" s="380">
        <v>79978</v>
      </c>
      <c r="AL4" s="378">
        <v>27200</v>
      </c>
      <c r="AM4" s="379">
        <v>35950</v>
      </c>
      <c r="AN4" s="379">
        <v>38126</v>
      </c>
      <c r="AO4" s="379">
        <v>40302</v>
      </c>
      <c r="AP4" s="379">
        <v>42478</v>
      </c>
      <c r="AQ4" s="379">
        <v>44654</v>
      </c>
      <c r="AR4" s="379">
        <v>46830</v>
      </c>
      <c r="AS4" s="379">
        <v>49006</v>
      </c>
      <c r="AT4" s="380">
        <v>51182</v>
      </c>
      <c r="AU4" s="378">
        <v>43500</v>
      </c>
      <c r="AV4" s="379">
        <v>57400</v>
      </c>
      <c r="AW4" s="379">
        <v>60880</v>
      </c>
      <c r="AX4" s="379">
        <v>64360</v>
      </c>
      <c r="AY4" s="379">
        <v>67840</v>
      </c>
      <c r="AZ4" s="379">
        <v>71320</v>
      </c>
      <c r="BA4" s="379">
        <v>74800</v>
      </c>
      <c r="BB4" s="379">
        <v>78280</v>
      </c>
      <c r="BC4" s="380">
        <v>81760</v>
      </c>
      <c r="BE4" s="398">
        <v>30400</v>
      </c>
      <c r="BF4" s="398">
        <v>40150</v>
      </c>
      <c r="BG4">
        <f t="shared" ref="BG4:BG67" si="0">BF4+0.08*BE4</f>
        <v>42582</v>
      </c>
      <c r="BH4">
        <f t="shared" ref="BH4:BH67" si="1">BF4+0.16*BE4</f>
        <v>45014</v>
      </c>
      <c r="BI4">
        <f t="shared" ref="BI4:BI67" si="2">BF4+0.24*BE4</f>
        <v>47446</v>
      </c>
      <c r="BJ4">
        <f t="shared" ref="BJ4:BJ67" si="3">BF4+0.32*BE4</f>
        <v>49878</v>
      </c>
      <c r="BK4">
        <f t="shared" ref="BK4:BK67" si="4">BF4+0.4*BE4</f>
        <v>52310</v>
      </c>
      <c r="BL4">
        <f t="shared" ref="BL4:BL67" si="5">BF4+0.48*BE4</f>
        <v>54742</v>
      </c>
      <c r="BM4">
        <f t="shared" ref="BM4:BM67" si="6">BF4+0.56*BE4</f>
        <v>57174</v>
      </c>
      <c r="BN4" s="398">
        <v>48650</v>
      </c>
      <c r="BO4" s="398">
        <v>64200</v>
      </c>
      <c r="BP4">
        <f t="shared" ref="BP4:BP67" si="7">BO4+0.08*BN4</f>
        <v>68092</v>
      </c>
      <c r="BQ4">
        <f t="shared" ref="BQ4:BQ67" si="8">BO4+0.16*BN4</f>
        <v>71984</v>
      </c>
      <c r="BR4">
        <f t="shared" ref="BR4:BR67" si="9">BO4+0.24*BN4</f>
        <v>75876</v>
      </c>
      <c r="BS4">
        <f t="shared" ref="BS4:BS67" si="10">BO4+0.32*BN4</f>
        <v>79768</v>
      </c>
      <c r="BT4">
        <f t="shared" ref="BT4:BT67" si="11">BO4+0.4*BN4</f>
        <v>83660</v>
      </c>
      <c r="BU4">
        <f t="shared" ref="BU4:BU67" si="12">BO4+0.48*BN4</f>
        <v>87552</v>
      </c>
      <c r="BV4">
        <f t="shared" ref="BV4:BV67" si="13">BO4+0.56*BN4</f>
        <v>91444</v>
      </c>
    </row>
    <row r="5" spans="1:74" x14ac:dyDescent="0.35">
      <c r="A5" s="298" t="s">
        <v>195</v>
      </c>
      <c r="C5" s="300">
        <v>31500</v>
      </c>
      <c r="D5" s="300">
        <v>31500</v>
      </c>
      <c r="E5" s="300">
        <v>36750</v>
      </c>
      <c r="F5" s="300">
        <v>36750</v>
      </c>
      <c r="G5" s="300">
        <v>36750</v>
      </c>
      <c r="H5" s="300">
        <v>36750</v>
      </c>
      <c r="I5" s="300">
        <v>36750</v>
      </c>
      <c r="J5" s="300">
        <v>36750</v>
      </c>
      <c r="K5" s="300">
        <v>36750</v>
      </c>
      <c r="L5" s="300">
        <v>38850</v>
      </c>
      <c r="M5" s="300">
        <v>41000</v>
      </c>
      <c r="N5" s="300">
        <v>43050</v>
      </c>
      <c r="O5" s="300">
        <v>45150</v>
      </c>
      <c r="P5" s="300">
        <v>47250</v>
      </c>
      <c r="Q5" s="300">
        <v>49350</v>
      </c>
      <c r="S5" s="378">
        <v>26250</v>
      </c>
      <c r="T5" s="379">
        <v>34650</v>
      </c>
      <c r="U5" s="379">
        <v>36750</v>
      </c>
      <c r="V5" s="379">
        <v>38850</v>
      </c>
      <c r="W5" s="379">
        <v>40950</v>
      </c>
      <c r="X5" s="379">
        <v>43050</v>
      </c>
      <c r="Y5" s="379">
        <v>45150</v>
      </c>
      <c r="Z5" s="379">
        <v>47250</v>
      </c>
      <c r="AA5" s="380">
        <v>49350</v>
      </c>
      <c r="AB5" s="378">
        <v>42000</v>
      </c>
      <c r="AC5" s="379">
        <v>55450</v>
      </c>
      <c r="AD5" s="379">
        <v>58810</v>
      </c>
      <c r="AE5" s="379">
        <v>62170</v>
      </c>
      <c r="AF5" s="379">
        <v>65530</v>
      </c>
      <c r="AG5" s="379">
        <v>68890</v>
      </c>
      <c r="AH5" s="379">
        <v>72250</v>
      </c>
      <c r="AI5" s="379">
        <v>75610</v>
      </c>
      <c r="AJ5" s="380">
        <v>78970</v>
      </c>
      <c r="AL5" s="378">
        <v>27050</v>
      </c>
      <c r="AM5" s="379">
        <v>35750</v>
      </c>
      <c r="AN5" s="379">
        <v>37914</v>
      </c>
      <c r="AO5" s="379">
        <v>40078</v>
      </c>
      <c r="AP5" s="379">
        <v>42242</v>
      </c>
      <c r="AQ5" s="379">
        <v>44406</v>
      </c>
      <c r="AR5" s="379">
        <v>46570</v>
      </c>
      <c r="AS5" s="379">
        <v>48734</v>
      </c>
      <c r="AT5" s="380">
        <v>50898</v>
      </c>
      <c r="AU5" s="378">
        <v>43300</v>
      </c>
      <c r="AV5" s="379">
        <v>57150</v>
      </c>
      <c r="AW5" s="379">
        <v>60614</v>
      </c>
      <c r="AX5" s="379">
        <v>64078</v>
      </c>
      <c r="AY5" s="379">
        <v>67542</v>
      </c>
      <c r="AZ5" s="379">
        <v>71006</v>
      </c>
      <c r="BA5" s="379">
        <v>74470</v>
      </c>
      <c r="BB5" s="379">
        <v>77934</v>
      </c>
      <c r="BC5" s="380">
        <v>81398</v>
      </c>
      <c r="BE5" s="398">
        <v>30250</v>
      </c>
      <c r="BF5" s="398">
        <v>39950</v>
      </c>
      <c r="BG5">
        <f t="shared" si="0"/>
        <v>42370</v>
      </c>
      <c r="BH5">
        <f t="shared" si="1"/>
        <v>44790</v>
      </c>
      <c r="BI5">
        <f t="shared" si="2"/>
        <v>47210</v>
      </c>
      <c r="BJ5">
        <f t="shared" si="3"/>
        <v>49630</v>
      </c>
      <c r="BK5">
        <f t="shared" si="4"/>
        <v>52050</v>
      </c>
      <c r="BL5">
        <f t="shared" si="5"/>
        <v>54470</v>
      </c>
      <c r="BM5">
        <f t="shared" si="6"/>
        <v>56890</v>
      </c>
      <c r="BN5" s="398">
        <v>48400</v>
      </c>
      <c r="BO5" s="398">
        <v>63900</v>
      </c>
      <c r="BP5">
        <f t="shared" si="7"/>
        <v>67772</v>
      </c>
      <c r="BQ5">
        <f t="shared" si="8"/>
        <v>71644</v>
      </c>
      <c r="BR5">
        <f t="shared" si="9"/>
        <v>75516</v>
      </c>
      <c r="BS5">
        <f t="shared" si="10"/>
        <v>79388</v>
      </c>
      <c r="BT5">
        <f t="shared" si="11"/>
        <v>83260</v>
      </c>
      <c r="BU5">
        <f t="shared" si="12"/>
        <v>87132</v>
      </c>
      <c r="BV5">
        <f t="shared" si="13"/>
        <v>91004</v>
      </c>
    </row>
    <row r="6" spans="1:74" x14ac:dyDescent="0.35">
      <c r="A6" s="298" t="s">
        <v>196</v>
      </c>
      <c r="C6" s="300">
        <v>31500</v>
      </c>
      <c r="D6" s="300">
        <v>31500</v>
      </c>
      <c r="E6" s="300">
        <v>36750</v>
      </c>
      <c r="F6" s="300">
        <v>36750</v>
      </c>
      <c r="G6" s="300">
        <v>36750</v>
      </c>
      <c r="H6" s="300">
        <v>36750</v>
      </c>
      <c r="I6" s="300">
        <v>36750</v>
      </c>
      <c r="J6" s="300">
        <v>36750</v>
      </c>
      <c r="K6" s="300">
        <v>36750</v>
      </c>
      <c r="L6" s="300">
        <v>38850</v>
      </c>
      <c r="M6" s="300">
        <v>41000</v>
      </c>
      <c r="N6" s="300">
        <v>43050</v>
      </c>
      <c r="O6" s="300">
        <v>45150</v>
      </c>
      <c r="P6" s="300">
        <v>47250</v>
      </c>
      <c r="Q6" s="300">
        <v>49350</v>
      </c>
      <c r="S6" s="378">
        <v>26250</v>
      </c>
      <c r="T6" s="379">
        <v>34650</v>
      </c>
      <c r="U6" s="379">
        <v>36750</v>
      </c>
      <c r="V6" s="379">
        <v>38850</v>
      </c>
      <c r="W6" s="379">
        <v>40950</v>
      </c>
      <c r="X6" s="379">
        <v>43050</v>
      </c>
      <c r="Y6" s="379">
        <v>45150</v>
      </c>
      <c r="Z6" s="379">
        <v>47250</v>
      </c>
      <c r="AA6" s="380">
        <v>49350</v>
      </c>
      <c r="AB6" s="378">
        <v>42000</v>
      </c>
      <c r="AC6" s="379">
        <v>55450</v>
      </c>
      <c r="AD6" s="379">
        <v>58810</v>
      </c>
      <c r="AE6" s="379">
        <v>62170</v>
      </c>
      <c r="AF6" s="379">
        <v>65530</v>
      </c>
      <c r="AG6" s="379">
        <v>68890</v>
      </c>
      <c r="AH6" s="379">
        <v>72250</v>
      </c>
      <c r="AI6" s="379">
        <v>75610</v>
      </c>
      <c r="AJ6" s="380">
        <v>78970</v>
      </c>
      <c r="AL6" s="378">
        <v>27050</v>
      </c>
      <c r="AM6" s="379">
        <v>35750</v>
      </c>
      <c r="AN6" s="379">
        <v>37914</v>
      </c>
      <c r="AO6" s="379">
        <v>40078</v>
      </c>
      <c r="AP6" s="379">
        <v>42242</v>
      </c>
      <c r="AQ6" s="379">
        <v>44406</v>
      </c>
      <c r="AR6" s="379">
        <v>46570</v>
      </c>
      <c r="AS6" s="379">
        <v>48734</v>
      </c>
      <c r="AT6" s="380">
        <v>50898</v>
      </c>
      <c r="AU6" s="378">
        <v>43300</v>
      </c>
      <c r="AV6" s="379">
        <v>57150</v>
      </c>
      <c r="AW6" s="379">
        <v>60614</v>
      </c>
      <c r="AX6" s="379">
        <v>64078</v>
      </c>
      <c r="AY6" s="379">
        <v>67542</v>
      </c>
      <c r="AZ6" s="379">
        <v>71006</v>
      </c>
      <c r="BA6" s="379">
        <v>74470</v>
      </c>
      <c r="BB6" s="379">
        <v>77934</v>
      </c>
      <c r="BC6" s="380">
        <v>81398</v>
      </c>
      <c r="BE6" s="398">
        <v>30100</v>
      </c>
      <c r="BF6" s="398">
        <v>39750</v>
      </c>
      <c r="BG6">
        <f t="shared" si="0"/>
        <v>42158</v>
      </c>
      <c r="BH6">
        <f t="shared" si="1"/>
        <v>44566</v>
      </c>
      <c r="BI6">
        <f t="shared" si="2"/>
        <v>46974</v>
      </c>
      <c r="BJ6">
        <f t="shared" si="3"/>
        <v>49382</v>
      </c>
      <c r="BK6">
        <f t="shared" si="4"/>
        <v>51790</v>
      </c>
      <c r="BL6">
        <f t="shared" si="5"/>
        <v>54198</v>
      </c>
      <c r="BM6">
        <f t="shared" si="6"/>
        <v>56606</v>
      </c>
      <c r="BN6" s="398">
        <v>48150</v>
      </c>
      <c r="BO6" s="398">
        <v>63550</v>
      </c>
      <c r="BP6">
        <f t="shared" si="7"/>
        <v>67402</v>
      </c>
      <c r="BQ6">
        <f t="shared" si="8"/>
        <v>71254</v>
      </c>
      <c r="BR6">
        <f t="shared" si="9"/>
        <v>75106</v>
      </c>
      <c r="BS6">
        <f t="shared" si="10"/>
        <v>78958</v>
      </c>
      <c r="BT6">
        <f t="shared" si="11"/>
        <v>82810</v>
      </c>
      <c r="BU6">
        <f t="shared" si="12"/>
        <v>86662</v>
      </c>
      <c r="BV6">
        <f t="shared" si="13"/>
        <v>90514</v>
      </c>
    </row>
    <row r="7" spans="1:74" x14ac:dyDescent="0.35">
      <c r="A7" s="298" t="s">
        <v>197</v>
      </c>
      <c r="C7" s="300">
        <v>36800</v>
      </c>
      <c r="D7" s="300">
        <v>36800</v>
      </c>
      <c r="E7" s="300">
        <v>42320</v>
      </c>
      <c r="F7" s="300">
        <v>42320</v>
      </c>
      <c r="G7" s="300">
        <v>42320</v>
      </c>
      <c r="H7" s="300">
        <v>42700</v>
      </c>
      <c r="I7" s="300">
        <v>45650</v>
      </c>
      <c r="J7" s="300">
        <v>48600</v>
      </c>
      <c r="K7" s="300">
        <v>51550</v>
      </c>
      <c r="L7" s="300">
        <v>54500</v>
      </c>
      <c r="M7" s="300">
        <v>57450</v>
      </c>
      <c r="N7" s="300">
        <v>60400</v>
      </c>
      <c r="O7" s="300">
        <v>63300</v>
      </c>
      <c r="P7" s="300">
        <v>66250</v>
      </c>
      <c r="Q7" s="300">
        <v>69200</v>
      </c>
      <c r="S7" s="378">
        <v>36800</v>
      </c>
      <c r="T7" s="379">
        <v>48600</v>
      </c>
      <c r="U7" s="379">
        <v>51544</v>
      </c>
      <c r="V7" s="379">
        <v>54488</v>
      </c>
      <c r="W7" s="379">
        <v>57432</v>
      </c>
      <c r="X7" s="379">
        <v>60376</v>
      </c>
      <c r="Y7" s="379">
        <v>63320</v>
      </c>
      <c r="Z7" s="379">
        <v>66264</v>
      </c>
      <c r="AA7" s="380">
        <v>69208</v>
      </c>
      <c r="AB7" s="378">
        <v>58900</v>
      </c>
      <c r="AC7" s="379">
        <v>77750</v>
      </c>
      <c r="AD7" s="379">
        <v>82462</v>
      </c>
      <c r="AE7" s="379">
        <v>87174</v>
      </c>
      <c r="AF7" s="379">
        <v>91886</v>
      </c>
      <c r="AG7" s="379">
        <v>96598</v>
      </c>
      <c r="AH7" s="379">
        <v>101310</v>
      </c>
      <c r="AI7" s="379">
        <v>106022</v>
      </c>
      <c r="AJ7" s="380">
        <v>110734</v>
      </c>
      <c r="AL7" s="378">
        <v>37450</v>
      </c>
      <c r="AM7" s="379">
        <v>49450</v>
      </c>
      <c r="AN7" s="379">
        <v>52446</v>
      </c>
      <c r="AO7" s="379">
        <v>55442</v>
      </c>
      <c r="AP7" s="379">
        <v>58438</v>
      </c>
      <c r="AQ7" s="379">
        <v>61434</v>
      </c>
      <c r="AR7" s="379">
        <v>64430</v>
      </c>
      <c r="AS7" s="379">
        <v>67426</v>
      </c>
      <c r="AT7" s="380">
        <v>70422</v>
      </c>
      <c r="AU7" s="378">
        <v>59900</v>
      </c>
      <c r="AV7" s="379">
        <v>79050</v>
      </c>
      <c r="AW7" s="379">
        <v>83842</v>
      </c>
      <c r="AX7" s="379">
        <v>88634</v>
      </c>
      <c r="AY7" s="379">
        <v>93426</v>
      </c>
      <c r="AZ7" s="379">
        <v>98218</v>
      </c>
      <c r="BA7" s="379">
        <v>103010</v>
      </c>
      <c r="BB7" s="379">
        <v>107802</v>
      </c>
      <c r="BC7" s="380">
        <v>112594</v>
      </c>
      <c r="BE7" s="398">
        <v>41850</v>
      </c>
      <c r="BF7" s="398">
        <v>55250</v>
      </c>
      <c r="BG7">
        <f t="shared" si="0"/>
        <v>58598</v>
      </c>
      <c r="BH7">
        <f t="shared" si="1"/>
        <v>61946</v>
      </c>
      <c r="BI7">
        <f t="shared" si="2"/>
        <v>65294</v>
      </c>
      <c r="BJ7">
        <f t="shared" si="3"/>
        <v>68642</v>
      </c>
      <c r="BK7">
        <f t="shared" si="4"/>
        <v>71990</v>
      </c>
      <c r="BL7">
        <f t="shared" si="5"/>
        <v>75338</v>
      </c>
      <c r="BM7">
        <f t="shared" si="6"/>
        <v>78686</v>
      </c>
      <c r="BN7" s="398">
        <v>66950</v>
      </c>
      <c r="BO7" s="398">
        <v>88350</v>
      </c>
      <c r="BP7">
        <f t="shared" si="7"/>
        <v>93706</v>
      </c>
      <c r="BQ7">
        <f t="shared" si="8"/>
        <v>99062</v>
      </c>
      <c r="BR7">
        <f t="shared" si="9"/>
        <v>104418</v>
      </c>
      <c r="BS7">
        <f t="shared" si="10"/>
        <v>109774</v>
      </c>
      <c r="BT7">
        <f t="shared" si="11"/>
        <v>115130</v>
      </c>
      <c r="BU7">
        <f t="shared" si="12"/>
        <v>120486</v>
      </c>
      <c r="BV7">
        <f t="shared" si="13"/>
        <v>125842</v>
      </c>
    </row>
    <row r="8" spans="1:74" x14ac:dyDescent="0.35">
      <c r="A8" s="298" t="s">
        <v>198</v>
      </c>
      <c r="C8" s="300">
        <v>31500</v>
      </c>
      <c r="D8" s="300">
        <v>31500</v>
      </c>
      <c r="E8" s="300">
        <v>36750</v>
      </c>
      <c r="F8" s="300">
        <v>36750</v>
      </c>
      <c r="G8" s="300">
        <v>36750</v>
      </c>
      <c r="H8" s="300">
        <v>36750</v>
      </c>
      <c r="I8" s="300">
        <v>36750</v>
      </c>
      <c r="J8" s="300">
        <v>36750</v>
      </c>
      <c r="K8" s="300">
        <v>36750</v>
      </c>
      <c r="L8" s="300">
        <v>38850</v>
      </c>
      <c r="M8" s="300">
        <v>41000</v>
      </c>
      <c r="N8" s="300">
        <v>43050</v>
      </c>
      <c r="O8" s="300">
        <v>45150</v>
      </c>
      <c r="P8" s="300">
        <v>47250</v>
      </c>
      <c r="Q8" s="300">
        <v>49350</v>
      </c>
      <c r="S8" s="378">
        <v>26250</v>
      </c>
      <c r="T8" s="379">
        <v>34650</v>
      </c>
      <c r="U8" s="379">
        <v>36750</v>
      </c>
      <c r="V8" s="379">
        <v>38850</v>
      </c>
      <c r="W8" s="379">
        <v>40950</v>
      </c>
      <c r="X8" s="379">
        <v>43050</v>
      </c>
      <c r="Y8" s="379">
        <v>45150</v>
      </c>
      <c r="Z8" s="379">
        <v>47250</v>
      </c>
      <c r="AA8" s="380">
        <v>49350</v>
      </c>
      <c r="AB8" s="378">
        <v>42000</v>
      </c>
      <c r="AC8" s="379">
        <v>55450</v>
      </c>
      <c r="AD8" s="379">
        <v>58810</v>
      </c>
      <c r="AE8" s="379">
        <v>62170</v>
      </c>
      <c r="AF8" s="379">
        <v>65530</v>
      </c>
      <c r="AG8" s="379">
        <v>68890</v>
      </c>
      <c r="AH8" s="379">
        <v>72250</v>
      </c>
      <c r="AI8" s="379">
        <v>75610</v>
      </c>
      <c r="AJ8" s="380">
        <v>78970</v>
      </c>
      <c r="AL8" s="378">
        <v>27050</v>
      </c>
      <c r="AM8" s="379">
        <v>35750</v>
      </c>
      <c r="AN8" s="379">
        <v>37914</v>
      </c>
      <c r="AO8" s="379">
        <v>40078</v>
      </c>
      <c r="AP8" s="379">
        <v>42242</v>
      </c>
      <c r="AQ8" s="379">
        <v>44406</v>
      </c>
      <c r="AR8" s="379">
        <v>46570</v>
      </c>
      <c r="AS8" s="379">
        <v>48734</v>
      </c>
      <c r="AT8" s="380">
        <v>50898</v>
      </c>
      <c r="AU8" s="378">
        <v>43300</v>
      </c>
      <c r="AV8" s="379">
        <v>57150</v>
      </c>
      <c r="AW8" s="379">
        <v>60614</v>
      </c>
      <c r="AX8" s="379">
        <v>64078</v>
      </c>
      <c r="AY8" s="379">
        <v>67542</v>
      </c>
      <c r="AZ8" s="379">
        <v>71006</v>
      </c>
      <c r="BA8" s="379">
        <v>74470</v>
      </c>
      <c r="BB8" s="379">
        <v>77934</v>
      </c>
      <c r="BC8" s="380">
        <v>81398</v>
      </c>
      <c r="BE8" s="398">
        <v>30100</v>
      </c>
      <c r="BF8" s="398">
        <v>39750</v>
      </c>
      <c r="BG8">
        <f t="shared" si="0"/>
        <v>42158</v>
      </c>
      <c r="BH8">
        <f t="shared" si="1"/>
        <v>44566</v>
      </c>
      <c r="BI8">
        <f t="shared" si="2"/>
        <v>46974</v>
      </c>
      <c r="BJ8">
        <f t="shared" si="3"/>
        <v>49382</v>
      </c>
      <c r="BK8">
        <f t="shared" si="4"/>
        <v>51790</v>
      </c>
      <c r="BL8">
        <f t="shared" si="5"/>
        <v>54198</v>
      </c>
      <c r="BM8">
        <f t="shared" si="6"/>
        <v>56606</v>
      </c>
      <c r="BN8" s="398">
        <v>48150</v>
      </c>
      <c r="BO8" s="398">
        <v>63550</v>
      </c>
      <c r="BP8">
        <f t="shared" si="7"/>
        <v>67402</v>
      </c>
      <c r="BQ8">
        <f t="shared" si="8"/>
        <v>71254</v>
      </c>
      <c r="BR8">
        <f t="shared" si="9"/>
        <v>75106</v>
      </c>
      <c r="BS8">
        <f t="shared" si="10"/>
        <v>78958</v>
      </c>
      <c r="BT8">
        <f t="shared" si="11"/>
        <v>82810</v>
      </c>
      <c r="BU8">
        <f t="shared" si="12"/>
        <v>86662</v>
      </c>
      <c r="BV8">
        <f t="shared" si="13"/>
        <v>90514</v>
      </c>
    </row>
    <row r="9" spans="1:74" x14ac:dyDescent="0.35">
      <c r="A9" s="298" t="s">
        <v>199</v>
      </c>
      <c r="C9" s="300">
        <v>31500</v>
      </c>
      <c r="D9" s="300">
        <v>31500</v>
      </c>
      <c r="E9" s="300">
        <v>36750</v>
      </c>
      <c r="F9" s="300">
        <v>36750</v>
      </c>
      <c r="G9" s="300">
        <v>36750</v>
      </c>
      <c r="H9" s="300">
        <v>36750</v>
      </c>
      <c r="I9" s="300">
        <v>36750</v>
      </c>
      <c r="J9" s="300">
        <v>36750</v>
      </c>
      <c r="K9" s="300">
        <v>36750</v>
      </c>
      <c r="L9" s="300">
        <v>38850</v>
      </c>
      <c r="M9" s="300">
        <v>41000</v>
      </c>
      <c r="N9" s="300">
        <v>43050</v>
      </c>
      <c r="O9" s="300">
        <v>45150</v>
      </c>
      <c r="P9" s="300">
        <v>47250</v>
      </c>
      <c r="Q9" s="300">
        <v>49350</v>
      </c>
      <c r="S9" s="378">
        <v>26250</v>
      </c>
      <c r="T9" s="379">
        <v>34650</v>
      </c>
      <c r="U9" s="379">
        <v>36750</v>
      </c>
      <c r="V9" s="379">
        <v>38850</v>
      </c>
      <c r="W9" s="379">
        <v>40950</v>
      </c>
      <c r="X9" s="379">
        <v>43050</v>
      </c>
      <c r="Y9" s="379">
        <v>45150</v>
      </c>
      <c r="Z9" s="379">
        <v>47250</v>
      </c>
      <c r="AA9" s="380">
        <v>49350</v>
      </c>
      <c r="AB9" s="378">
        <v>42000</v>
      </c>
      <c r="AC9" s="379">
        <v>55450</v>
      </c>
      <c r="AD9" s="379">
        <v>58810</v>
      </c>
      <c r="AE9" s="379">
        <v>62170</v>
      </c>
      <c r="AF9" s="379">
        <v>65530</v>
      </c>
      <c r="AG9" s="379">
        <v>68890</v>
      </c>
      <c r="AH9" s="379">
        <v>72250</v>
      </c>
      <c r="AI9" s="379">
        <v>75610</v>
      </c>
      <c r="AJ9" s="380">
        <v>78970</v>
      </c>
      <c r="AL9" s="378">
        <v>27050</v>
      </c>
      <c r="AM9" s="379">
        <v>35750</v>
      </c>
      <c r="AN9" s="379">
        <v>37914</v>
      </c>
      <c r="AO9" s="379">
        <v>40078</v>
      </c>
      <c r="AP9" s="379">
        <v>42242</v>
      </c>
      <c r="AQ9" s="379">
        <v>44406</v>
      </c>
      <c r="AR9" s="379">
        <v>46570</v>
      </c>
      <c r="AS9" s="379">
        <v>48734</v>
      </c>
      <c r="AT9" s="380">
        <v>50898</v>
      </c>
      <c r="AU9" s="378">
        <v>43300</v>
      </c>
      <c r="AV9" s="379">
        <v>57150</v>
      </c>
      <c r="AW9" s="379">
        <v>60614</v>
      </c>
      <c r="AX9" s="379">
        <v>64078</v>
      </c>
      <c r="AY9" s="379">
        <v>67542</v>
      </c>
      <c r="AZ9" s="379">
        <v>71006</v>
      </c>
      <c r="BA9" s="379">
        <v>74470</v>
      </c>
      <c r="BB9" s="379">
        <v>77934</v>
      </c>
      <c r="BC9" s="380">
        <v>81398</v>
      </c>
      <c r="BE9" s="398">
        <v>30100</v>
      </c>
      <c r="BF9" s="398">
        <v>39750</v>
      </c>
      <c r="BG9">
        <f t="shared" si="0"/>
        <v>42158</v>
      </c>
      <c r="BH9">
        <f t="shared" si="1"/>
        <v>44566</v>
      </c>
      <c r="BI9">
        <f t="shared" si="2"/>
        <v>46974</v>
      </c>
      <c r="BJ9">
        <f t="shared" si="3"/>
        <v>49382</v>
      </c>
      <c r="BK9">
        <f t="shared" si="4"/>
        <v>51790</v>
      </c>
      <c r="BL9">
        <f t="shared" si="5"/>
        <v>54198</v>
      </c>
      <c r="BM9">
        <f t="shared" si="6"/>
        <v>56606</v>
      </c>
      <c r="BN9" s="398">
        <v>48150</v>
      </c>
      <c r="BO9" s="398">
        <v>63550</v>
      </c>
      <c r="BP9">
        <f t="shared" si="7"/>
        <v>67402</v>
      </c>
      <c r="BQ9">
        <f t="shared" si="8"/>
        <v>71254</v>
      </c>
      <c r="BR9">
        <f t="shared" si="9"/>
        <v>75106</v>
      </c>
      <c r="BS9">
        <f t="shared" si="10"/>
        <v>78958</v>
      </c>
      <c r="BT9">
        <f t="shared" si="11"/>
        <v>82810</v>
      </c>
      <c r="BU9">
        <f t="shared" si="12"/>
        <v>86662</v>
      </c>
      <c r="BV9">
        <f t="shared" si="13"/>
        <v>90514</v>
      </c>
    </row>
    <row r="10" spans="1:74" x14ac:dyDescent="0.35">
      <c r="A10" s="298" t="s">
        <v>200</v>
      </c>
      <c r="C10" s="300">
        <v>31500</v>
      </c>
      <c r="D10" s="300">
        <v>31500</v>
      </c>
      <c r="E10" s="300">
        <v>36750</v>
      </c>
      <c r="F10" s="300">
        <v>36750</v>
      </c>
      <c r="G10" s="300">
        <v>36750</v>
      </c>
      <c r="H10" s="300">
        <v>36750</v>
      </c>
      <c r="I10" s="300">
        <v>36750</v>
      </c>
      <c r="J10" s="300">
        <v>36750</v>
      </c>
      <c r="K10" s="300">
        <v>36750</v>
      </c>
      <c r="L10" s="300">
        <v>38850</v>
      </c>
      <c r="M10" s="300">
        <v>41000</v>
      </c>
      <c r="N10" s="300">
        <v>43050</v>
      </c>
      <c r="O10" s="300">
        <v>45150</v>
      </c>
      <c r="P10" s="300">
        <v>47250</v>
      </c>
      <c r="Q10" s="300">
        <v>49350</v>
      </c>
      <c r="S10" s="378">
        <v>26250</v>
      </c>
      <c r="T10" s="379">
        <v>34650</v>
      </c>
      <c r="U10" s="379">
        <v>36750</v>
      </c>
      <c r="V10" s="379">
        <v>38850</v>
      </c>
      <c r="W10" s="379">
        <v>40950</v>
      </c>
      <c r="X10" s="379">
        <v>43050</v>
      </c>
      <c r="Y10" s="379">
        <v>45150</v>
      </c>
      <c r="Z10" s="379">
        <v>47250</v>
      </c>
      <c r="AA10" s="380">
        <v>49350</v>
      </c>
      <c r="AB10" s="378">
        <v>42000</v>
      </c>
      <c r="AC10" s="379">
        <v>55450</v>
      </c>
      <c r="AD10" s="379">
        <v>58810</v>
      </c>
      <c r="AE10" s="379">
        <v>62170</v>
      </c>
      <c r="AF10" s="379">
        <v>65530</v>
      </c>
      <c r="AG10" s="379">
        <v>68890</v>
      </c>
      <c r="AH10" s="379">
        <v>72250</v>
      </c>
      <c r="AI10" s="379">
        <v>75610</v>
      </c>
      <c r="AJ10" s="380">
        <v>78970</v>
      </c>
      <c r="AL10" s="378">
        <v>27550</v>
      </c>
      <c r="AM10" s="379">
        <v>36400</v>
      </c>
      <c r="AN10" s="379">
        <v>38604</v>
      </c>
      <c r="AO10" s="379">
        <v>40808</v>
      </c>
      <c r="AP10" s="379">
        <v>43012</v>
      </c>
      <c r="AQ10" s="379">
        <v>45216</v>
      </c>
      <c r="AR10" s="379">
        <v>47420</v>
      </c>
      <c r="AS10" s="379">
        <v>49624</v>
      </c>
      <c r="AT10" s="380">
        <v>51828</v>
      </c>
      <c r="AU10" s="378">
        <v>44100</v>
      </c>
      <c r="AV10" s="379">
        <v>58200</v>
      </c>
      <c r="AW10" s="379">
        <v>61728</v>
      </c>
      <c r="AX10" s="379">
        <v>65256</v>
      </c>
      <c r="AY10" s="379">
        <v>68784</v>
      </c>
      <c r="AZ10" s="379">
        <v>72312</v>
      </c>
      <c r="BA10" s="379">
        <v>75840</v>
      </c>
      <c r="BB10" s="379">
        <v>79368</v>
      </c>
      <c r="BC10" s="380">
        <v>82896</v>
      </c>
      <c r="BE10" s="398">
        <v>30800</v>
      </c>
      <c r="BF10" s="398">
        <v>40700</v>
      </c>
      <c r="BG10">
        <f t="shared" si="0"/>
        <v>43164</v>
      </c>
      <c r="BH10">
        <f t="shared" si="1"/>
        <v>45628</v>
      </c>
      <c r="BI10">
        <f t="shared" si="2"/>
        <v>48092</v>
      </c>
      <c r="BJ10">
        <f t="shared" si="3"/>
        <v>50556</v>
      </c>
      <c r="BK10">
        <f t="shared" si="4"/>
        <v>53020</v>
      </c>
      <c r="BL10">
        <f t="shared" si="5"/>
        <v>55484</v>
      </c>
      <c r="BM10">
        <f t="shared" si="6"/>
        <v>57948</v>
      </c>
      <c r="BN10" s="398">
        <v>49300</v>
      </c>
      <c r="BO10" s="398">
        <v>65100</v>
      </c>
      <c r="BP10">
        <f t="shared" si="7"/>
        <v>69044</v>
      </c>
      <c r="BQ10">
        <f t="shared" si="8"/>
        <v>72988</v>
      </c>
      <c r="BR10">
        <f t="shared" si="9"/>
        <v>76932</v>
      </c>
      <c r="BS10">
        <f t="shared" si="10"/>
        <v>80876</v>
      </c>
      <c r="BT10">
        <f t="shared" si="11"/>
        <v>84820</v>
      </c>
      <c r="BU10">
        <f t="shared" si="12"/>
        <v>88764</v>
      </c>
      <c r="BV10">
        <f t="shared" si="13"/>
        <v>92708</v>
      </c>
    </row>
    <row r="11" spans="1:74" x14ac:dyDescent="0.35">
      <c r="A11" s="298" t="s">
        <v>201</v>
      </c>
      <c r="C11" s="300">
        <v>32820</v>
      </c>
      <c r="D11" s="300">
        <v>32820</v>
      </c>
      <c r="E11" s="300">
        <v>38290</v>
      </c>
      <c r="F11" s="300">
        <v>38290</v>
      </c>
      <c r="G11" s="300">
        <v>38290</v>
      </c>
      <c r="H11" s="300">
        <v>38290</v>
      </c>
      <c r="I11" s="300">
        <v>38290</v>
      </c>
      <c r="J11" s="300">
        <v>38290</v>
      </c>
      <c r="K11" s="300">
        <v>38300</v>
      </c>
      <c r="L11" s="300">
        <v>40500</v>
      </c>
      <c r="M11" s="300">
        <v>42700</v>
      </c>
      <c r="N11" s="300">
        <v>44900</v>
      </c>
      <c r="O11" s="300">
        <v>47050</v>
      </c>
      <c r="P11" s="300">
        <v>49250</v>
      </c>
      <c r="Q11" s="300">
        <v>51450</v>
      </c>
      <c r="S11" s="378">
        <v>27350</v>
      </c>
      <c r="T11" s="379">
        <v>36150</v>
      </c>
      <c r="U11" s="379">
        <v>38338</v>
      </c>
      <c r="V11" s="379">
        <v>40526</v>
      </c>
      <c r="W11" s="379">
        <v>42714</v>
      </c>
      <c r="X11" s="379">
        <v>44902</v>
      </c>
      <c r="Y11" s="379">
        <v>47090</v>
      </c>
      <c r="Z11" s="379">
        <v>49278</v>
      </c>
      <c r="AA11" s="380">
        <v>51466</v>
      </c>
      <c r="AB11" s="378">
        <v>43750</v>
      </c>
      <c r="AC11" s="379">
        <v>57750</v>
      </c>
      <c r="AD11" s="379">
        <v>61250</v>
      </c>
      <c r="AE11" s="379">
        <v>64750</v>
      </c>
      <c r="AF11" s="379">
        <v>68250</v>
      </c>
      <c r="AG11" s="379">
        <v>71750</v>
      </c>
      <c r="AH11" s="379">
        <v>75250</v>
      </c>
      <c r="AI11" s="379">
        <v>78750</v>
      </c>
      <c r="AJ11" s="380">
        <v>82250</v>
      </c>
      <c r="AL11" s="378">
        <v>28150</v>
      </c>
      <c r="AM11" s="379">
        <v>37200</v>
      </c>
      <c r="AN11" s="379">
        <v>39452</v>
      </c>
      <c r="AO11" s="379">
        <v>41704</v>
      </c>
      <c r="AP11" s="379">
        <v>43956</v>
      </c>
      <c r="AQ11" s="379">
        <v>46208</v>
      </c>
      <c r="AR11" s="379">
        <v>48460</v>
      </c>
      <c r="AS11" s="379">
        <v>50712</v>
      </c>
      <c r="AT11" s="380">
        <v>52964</v>
      </c>
      <c r="AU11" s="378">
        <v>45050</v>
      </c>
      <c r="AV11" s="379">
        <v>59450</v>
      </c>
      <c r="AW11" s="379">
        <v>63054</v>
      </c>
      <c r="AX11" s="379">
        <v>66658</v>
      </c>
      <c r="AY11" s="379">
        <v>70262</v>
      </c>
      <c r="AZ11" s="379">
        <v>73866</v>
      </c>
      <c r="BA11" s="379">
        <v>77470</v>
      </c>
      <c r="BB11" s="379">
        <v>81074</v>
      </c>
      <c r="BC11" s="380">
        <v>84678</v>
      </c>
      <c r="BE11" s="398">
        <v>31450</v>
      </c>
      <c r="BF11" s="398">
        <v>41550</v>
      </c>
      <c r="BG11">
        <f t="shared" si="0"/>
        <v>44066</v>
      </c>
      <c r="BH11">
        <f t="shared" si="1"/>
        <v>46582</v>
      </c>
      <c r="BI11">
        <f t="shared" si="2"/>
        <v>49098</v>
      </c>
      <c r="BJ11">
        <f t="shared" si="3"/>
        <v>51614</v>
      </c>
      <c r="BK11">
        <f t="shared" si="4"/>
        <v>54130</v>
      </c>
      <c r="BL11">
        <f t="shared" si="5"/>
        <v>56646</v>
      </c>
      <c r="BM11">
        <f t="shared" si="6"/>
        <v>59162</v>
      </c>
      <c r="BN11" s="398">
        <v>50300</v>
      </c>
      <c r="BO11" s="398">
        <v>66400</v>
      </c>
      <c r="BP11">
        <f t="shared" si="7"/>
        <v>70424</v>
      </c>
      <c r="BQ11">
        <f t="shared" si="8"/>
        <v>74448</v>
      </c>
      <c r="BR11">
        <f t="shared" si="9"/>
        <v>78472</v>
      </c>
      <c r="BS11">
        <f t="shared" si="10"/>
        <v>82496</v>
      </c>
      <c r="BT11">
        <f t="shared" si="11"/>
        <v>86520</v>
      </c>
      <c r="BU11">
        <f t="shared" si="12"/>
        <v>90544</v>
      </c>
      <c r="BV11">
        <f t="shared" si="13"/>
        <v>94568</v>
      </c>
    </row>
    <row r="12" spans="1:74" x14ac:dyDescent="0.35">
      <c r="A12" s="298" t="s">
        <v>202</v>
      </c>
      <c r="C12" s="300">
        <v>31500</v>
      </c>
      <c r="D12" s="300">
        <v>31500</v>
      </c>
      <c r="E12" s="300">
        <v>36750</v>
      </c>
      <c r="F12" s="300">
        <v>36750</v>
      </c>
      <c r="G12" s="300">
        <v>36750</v>
      </c>
      <c r="H12" s="300">
        <v>36750</v>
      </c>
      <c r="I12" s="300">
        <v>36750</v>
      </c>
      <c r="J12" s="300">
        <v>36750</v>
      </c>
      <c r="K12" s="300">
        <v>36750</v>
      </c>
      <c r="L12" s="300">
        <v>38850</v>
      </c>
      <c r="M12" s="300">
        <v>41000</v>
      </c>
      <c r="N12" s="300">
        <v>43050</v>
      </c>
      <c r="O12" s="300">
        <v>45150</v>
      </c>
      <c r="P12" s="300">
        <v>47250</v>
      </c>
      <c r="Q12" s="300">
        <v>49350</v>
      </c>
      <c r="S12" s="378">
        <v>26250</v>
      </c>
      <c r="T12" s="379">
        <v>34650</v>
      </c>
      <c r="U12" s="379">
        <v>36750</v>
      </c>
      <c r="V12" s="379">
        <v>38850</v>
      </c>
      <c r="W12" s="379">
        <v>40950</v>
      </c>
      <c r="X12" s="379">
        <v>43050</v>
      </c>
      <c r="Y12" s="379">
        <v>45150</v>
      </c>
      <c r="Z12" s="379">
        <v>47250</v>
      </c>
      <c r="AA12" s="380">
        <v>49350</v>
      </c>
      <c r="AB12" s="378">
        <v>42000</v>
      </c>
      <c r="AC12" s="379">
        <v>55450</v>
      </c>
      <c r="AD12" s="379">
        <v>58810</v>
      </c>
      <c r="AE12" s="379">
        <v>62170</v>
      </c>
      <c r="AF12" s="379">
        <v>65530</v>
      </c>
      <c r="AG12" s="379">
        <v>68890</v>
      </c>
      <c r="AH12" s="379">
        <v>72250</v>
      </c>
      <c r="AI12" s="379">
        <v>75610</v>
      </c>
      <c r="AJ12" s="380">
        <v>78970</v>
      </c>
      <c r="AL12" s="378">
        <v>27050</v>
      </c>
      <c r="AM12" s="379">
        <v>35750</v>
      </c>
      <c r="AN12" s="379">
        <v>37914</v>
      </c>
      <c r="AO12" s="379">
        <v>40078</v>
      </c>
      <c r="AP12" s="379">
        <v>42242</v>
      </c>
      <c r="AQ12" s="379">
        <v>44406</v>
      </c>
      <c r="AR12" s="379">
        <v>46570</v>
      </c>
      <c r="AS12" s="379">
        <v>48734</v>
      </c>
      <c r="AT12" s="380">
        <v>50898</v>
      </c>
      <c r="AU12" s="378">
        <v>43300</v>
      </c>
      <c r="AV12" s="379">
        <v>57150</v>
      </c>
      <c r="AW12" s="379">
        <v>60614</v>
      </c>
      <c r="AX12" s="379">
        <v>64078</v>
      </c>
      <c r="AY12" s="379">
        <v>67542</v>
      </c>
      <c r="AZ12" s="379">
        <v>71006</v>
      </c>
      <c r="BA12" s="379">
        <v>74470</v>
      </c>
      <c r="BB12" s="379">
        <v>77934</v>
      </c>
      <c r="BC12" s="380">
        <v>81398</v>
      </c>
      <c r="BE12" s="398">
        <v>30100</v>
      </c>
      <c r="BF12" s="398">
        <v>39750</v>
      </c>
      <c r="BG12">
        <f t="shared" si="0"/>
        <v>42158</v>
      </c>
      <c r="BH12">
        <f t="shared" si="1"/>
        <v>44566</v>
      </c>
      <c r="BI12">
        <f t="shared" si="2"/>
        <v>46974</v>
      </c>
      <c r="BJ12">
        <f t="shared" si="3"/>
        <v>49382</v>
      </c>
      <c r="BK12">
        <f t="shared" si="4"/>
        <v>51790</v>
      </c>
      <c r="BL12">
        <f t="shared" si="5"/>
        <v>54198</v>
      </c>
      <c r="BM12">
        <f t="shared" si="6"/>
        <v>56606</v>
      </c>
      <c r="BN12" s="398">
        <v>48150</v>
      </c>
      <c r="BO12" s="398">
        <v>63550</v>
      </c>
      <c r="BP12">
        <f t="shared" si="7"/>
        <v>67402</v>
      </c>
      <c r="BQ12">
        <f t="shared" si="8"/>
        <v>71254</v>
      </c>
      <c r="BR12">
        <f t="shared" si="9"/>
        <v>75106</v>
      </c>
      <c r="BS12">
        <f t="shared" si="10"/>
        <v>78958</v>
      </c>
      <c r="BT12">
        <f t="shared" si="11"/>
        <v>82810</v>
      </c>
      <c r="BU12">
        <f t="shared" si="12"/>
        <v>86662</v>
      </c>
      <c r="BV12">
        <f t="shared" si="13"/>
        <v>90514</v>
      </c>
    </row>
    <row r="13" spans="1:74" x14ac:dyDescent="0.35">
      <c r="A13" s="298" t="s">
        <v>203</v>
      </c>
      <c r="C13" s="300">
        <v>31500</v>
      </c>
      <c r="D13" s="300">
        <v>31500</v>
      </c>
      <c r="E13" s="300">
        <v>36750</v>
      </c>
      <c r="F13" s="300">
        <v>36750</v>
      </c>
      <c r="G13" s="300">
        <v>36750</v>
      </c>
      <c r="H13" s="300">
        <v>36750</v>
      </c>
      <c r="I13" s="300">
        <v>36750</v>
      </c>
      <c r="J13" s="300">
        <v>38100</v>
      </c>
      <c r="K13" s="300">
        <v>40400</v>
      </c>
      <c r="L13" s="300">
        <v>42700</v>
      </c>
      <c r="M13" s="300">
        <v>45050</v>
      </c>
      <c r="N13" s="300">
        <v>47350</v>
      </c>
      <c r="O13" s="300">
        <v>49650</v>
      </c>
      <c r="P13" s="300">
        <v>51950</v>
      </c>
      <c r="Q13" s="300">
        <v>54250</v>
      </c>
      <c r="S13" s="378">
        <v>28850</v>
      </c>
      <c r="T13" s="379">
        <v>38100</v>
      </c>
      <c r="U13" s="379">
        <v>40408</v>
      </c>
      <c r="V13" s="379">
        <v>42716</v>
      </c>
      <c r="W13" s="379">
        <v>45024</v>
      </c>
      <c r="X13" s="379">
        <v>47332</v>
      </c>
      <c r="Y13" s="379">
        <v>49640</v>
      </c>
      <c r="Z13" s="379">
        <v>51948</v>
      </c>
      <c r="AA13" s="380">
        <v>54256</v>
      </c>
      <c r="AB13" s="378">
        <v>46150</v>
      </c>
      <c r="AC13" s="379">
        <v>60900</v>
      </c>
      <c r="AD13" s="379">
        <v>64592</v>
      </c>
      <c r="AE13" s="379">
        <v>68284</v>
      </c>
      <c r="AF13" s="379">
        <v>71976</v>
      </c>
      <c r="AG13" s="379">
        <v>75668</v>
      </c>
      <c r="AH13" s="379">
        <v>79360</v>
      </c>
      <c r="AI13" s="379">
        <v>83052</v>
      </c>
      <c r="AJ13" s="380">
        <v>86744</v>
      </c>
      <c r="AL13" s="378">
        <v>30250</v>
      </c>
      <c r="AM13" s="379">
        <v>39950</v>
      </c>
      <c r="AN13" s="379">
        <v>42370</v>
      </c>
      <c r="AO13" s="379">
        <v>44790</v>
      </c>
      <c r="AP13" s="379">
        <v>47210</v>
      </c>
      <c r="AQ13" s="379">
        <v>49630</v>
      </c>
      <c r="AR13" s="379">
        <v>52050</v>
      </c>
      <c r="AS13" s="379">
        <v>54470</v>
      </c>
      <c r="AT13" s="380">
        <v>56890</v>
      </c>
      <c r="AU13" s="378">
        <v>48400</v>
      </c>
      <c r="AV13" s="379">
        <v>63900</v>
      </c>
      <c r="AW13" s="379">
        <v>67772</v>
      </c>
      <c r="AX13" s="379">
        <v>71644</v>
      </c>
      <c r="AY13" s="379">
        <v>75516</v>
      </c>
      <c r="AZ13" s="379">
        <v>79388</v>
      </c>
      <c r="BA13" s="379">
        <v>83260</v>
      </c>
      <c r="BB13" s="379">
        <v>87132</v>
      </c>
      <c r="BC13" s="380">
        <v>91004</v>
      </c>
      <c r="BE13" s="398">
        <v>32650</v>
      </c>
      <c r="BF13" s="398">
        <v>43100</v>
      </c>
      <c r="BG13">
        <f t="shared" si="0"/>
        <v>45712</v>
      </c>
      <c r="BH13">
        <f t="shared" si="1"/>
        <v>48324</v>
      </c>
      <c r="BI13">
        <f t="shared" si="2"/>
        <v>50936</v>
      </c>
      <c r="BJ13">
        <f t="shared" si="3"/>
        <v>53548</v>
      </c>
      <c r="BK13">
        <f t="shared" si="4"/>
        <v>56160</v>
      </c>
      <c r="BL13">
        <f t="shared" si="5"/>
        <v>58772</v>
      </c>
      <c r="BM13">
        <f t="shared" si="6"/>
        <v>61384</v>
      </c>
      <c r="BN13" s="398">
        <v>52250</v>
      </c>
      <c r="BO13" s="398">
        <v>68950</v>
      </c>
      <c r="BP13">
        <f t="shared" si="7"/>
        <v>73130</v>
      </c>
      <c r="BQ13">
        <f t="shared" si="8"/>
        <v>77310</v>
      </c>
      <c r="BR13">
        <f t="shared" si="9"/>
        <v>81490</v>
      </c>
      <c r="BS13">
        <f t="shared" si="10"/>
        <v>85670</v>
      </c>
      <c r="BT13">
        <f t="shared" si="11"/>
        <v>89850</v>
      </c>
      <c r="BU13">
        <f t="shared" si="12"/>
        <v>94030</v>
      </c>
      <c r="BV13">
        <f t="shared" si="13"/>
        <v>98210</v>
      </c>
    </row>
    <row r="14" spans="1:74" x14ac:dyDescent="0.35">
      <c r="A14" s="298" t="s">
        <v>204</v>
      </c>
      <c r="C14" s="300">
        <v>31500</v>
      </c>
      <c r="D14" s="300">
        <v>31500</v>
      </c>
      <c r="E14" s="300">
        <v>36750</v>
      </c>
      <c r="F14" s="300">
        <v>36750</v>
      </c>
      <c r="G14" s="300">
        <v>36750</v>
      </c>
      <c r="H14" s="300">
        <v>36750</v>
      </c>
      <c r="I14" s="300">
        <v>36750</v>
      </c>
      <c r="J14" s="300">
        <v>36750</v>
      </c>
      <c r="K14" s="300">
        <v>36750</v>
      </c>
      <c r="L14" s="300">
        <v>38850</v>
      </c>
      <c r="M14" s="300">
        <v>41000</v>
      </c>
      <c r="N14" s="300">
        <v>43050</v>
      </c>
      <c r="O14" s="300">
        <v>45150</v>
      </c>
      <c r="P14" s="300">
        <v>47250</v>
      </c>
      <c r="Q14" s="300">
        <v>49350</v>
      </c>
      <c r="S14" s="378">
        <v>26250</v>
      </c>
      <c r="T14" s="379">
        <v>34650</v>
      </c>
      <c r="U14" s="379">
        <v>36750</v>
      </c>
      <c r="V14" s="379">
        <v>38850</v>
      </c>
      <c r="W14" s="379">
        <v>40950</v>
      </c>
      <c r="X14" s="379">
        <v>43050</v>
      </c>
      <c r="Y14" s="379">
        <v>45150</v>
      </c>
      <c r="Z14" s="379">
        <v>47250</v>
      </c>
      <c r="AA14" s="380">
        <v>49350</v>
      </c>
      <c r="AB14" s="378">
        <v>42000</v>
      </c>
      <c r="AC14" s="379">
        <v>55450</v>
      </c>
      <c r="AD14" s="379">
        <v>58810</v>
      </c>
      <c r="AE14" s="379">
        <v>62170</v>
      </c>
      <c r="AF14" s="379">
        <v>65530</v>
      </c>
      <c r="AG14" s="379">
        <v>68890</v>
      </c>
      <c r="AH14" s="379">
        <v>72250</v>
      </c>
      <c r="AI14" s="379">
        <v>75610</v>
      </c>
      <c r="AJ14" s="380">
        <v>78970</v>
      </c>
      <c r="AL14" s="378">
        <v>27050</v>
      </c>
      <c r="AM14" s="379">
        <v>35750</v>
      </c>
      <c r="AN14" s="379">
        <v>37914</v>
      </c>
      <c r="AO14" s="379">
        <v>40078</v>
      </c>
      <c r="AP14" s="379">
        <v>42242</v>
      </c>
      <c r="AQ14" s="379">
        <v>44406</v>
      </c>
      <c r="AR14" s="379">
        <v>46570</v>
      </c>
      <c r="AS14" s="379">
        <v>48734</v>
      </c>
      <c r="AT14" s="380">
        <v>50898</v>
      </c>
      <c r="AU14" s="378">
        <v>43300</v>
      </c>
      <c r="AV14" s="379">
        <v>57150</v>
      </c>
      <c r="AW14" s="379">
        <v>60614</v>
      </c>
      <c r="AX14" s="379">
        <v>64078</v>
      </c>
      <c r="AY14" s="379">
        <v>67542</v>
      </c>
      <c r="AZ14" s="379">
        <v>71006</v>
      </c>
      <c r="BA14" s="379">
        <v>74470</v>
      </c>
      <c r="BB14" s="379">
        <v>77934</v>
      </c>
      <c r="BC14" s="380">
        <v>81398</v>
      </c>
      <c r="BE14" s="398">
        <v>30100</v>
      </c>
      <c r="BF14" s="398">
        <v>39750</v>
      </c>
      <c r="BG14">
        <f t="shared" si="0"/>
        <v>42158</v>
      </c>
      <c r="BH14">
        <f t="shared" si="1"/>
        <v>44566</v>
      </c>
      <c r="BI14">
        <f t="shared" si="2"/>
        <v>46974</v>
      </c>
      <c r="BJ14">
        <f t="shared" si="3"/>
        <v>49382</v>
      </c>
      <c r="BK14">
        <f t="shared" si="4"/>
        <v>51790</v>
      </c>
      <c r="BL14">
        <f t="shared" si="5"/>
        <v>54198</v>
      </c>
      <c r="BM14">
        <f t="shared" si="6"/>
        <v>56606</v>
      </c>
      <c r="BN14" s="398">
        <v>48150</v>
      </c>
      <c r="BO14" s="398">
        <v>63550</v>
      </c>
      <c r="BP14">
        <f t="shared" si="7"/>
        <v>67402</v>
      </c>
      <c r="BQ14">
        <f t="shared" si="8"/>
        <v>71254</v>
      </c>
      <c r="BR14">
        <f t="shared" si="9"/>
        <v>75106</v>
      </c>
      <c r="BS14">
        <f t="shared" si="10"/>
        <v>78958</v>
      </c>
      <c r="BT14">
        <f t="shared" si="11"/>
        <v>82810</v>
      </c>
      <c r="BU14">
        <f t="shared" si="12"/>
        <v>86662</v>
      </c>
      <c r="BV14">
        <f t="shared" si="13"/>
        <v>90514</v>
      </c>
    </row>
    <row r="15" spans="1:74" x14ac:dyDescent="0.35">
      <c r="A15" s="298" t="s">
        <v>205</v>
      </c>
      <c r="C15" s="300">
        <v>31500</v>
      </c>
      <c r="D15" s="300">
        <v>31500</v>
      </c>
      <c r="E15" s="300">
        <v>36750</v>
      </c>
      <c r="F15" s="300">
        <v>36750</v>
      </c>
      <c r="G15" s="300">
        <v>36750</v>
      </c>
      <c r="H15" s="300">
        <v>36750</v>
      </c>
      <c r="I15" s="300">
        <v>37050</v>
      </c>
      <c r="J15" s="300">
        <v>39450</v>
      </c>
      <c r="K15" s="300">
        <v>41800</v>
      </c>
      <c r="L15" s="300">
        <v>44200</v>
      </c>
      <c r="M15" s="300">
        <v>46600</v>
      </c>
      <c r="N15" s="300">
        <v>49000</v>
      </c>
      <c r="O15" s="300">
        <v>51350</v>
      </c>
      <c r="P15" s="300">
        <v>53750</v>
      </c>
      <c r="Q15" s="300">
        <v>56150</v>
      </c>
      <c r="S15" s="378">
        <v>29850</v>
      </c>
      <c r="T15" s="379">
        <v>39450</v>
      </c>
      <c r="U15" s="379">
        <v>41838</v>
      </c>
      <c r="V15" s="379">
        <v>44226</v>
      </c>
      <c r="W15" s="379">
        <v>46614</v>
      </c>
      <c r="X15" s="379">
        <v>49002</v>
      </c>
      <c r="Y15" s="379">
        <v>51390</v>
      </c>
      <c r="Z15" s="379">
        <v>53778</v>
      </c>
      <c r="AA15" s="380">
        <v>56166</v>
      </c>
      <c r="AB15" s="378">
        <v>47750</v>
      </c>
      <c r="AC15" s="379">
        <v>63050</v>
      </c>
      <c r="AD15" s="379">
        <v>66870</v>
      </c>
      <c r="AE15" s="379">
        <v>70690</v>
      </c>
      <c r="AF15" s="379">
        <v>74510</v>
      </c>
      <c r="AG15" s="379">
        <v>78330</v>
      </c>
      <c r="AH15" s="379">
        <v>82150</v>
      </c>
      <c r="AI15" s="379">
        <v>85970</v>
      </c>
      <c r="AJ15" s="380">
        <v>89790</v>
      </c>
      <c r="AL15" s="378">
        <v>29850</v>
      </c>
      <c r="AM15" s="379">
        <v>39450</v>
      </c>
      <c r="AN15" s="379">
        <v>41838</v>
      </c>
      <c r="AO15" s="379">
        <v>44226</v>
      </c>
      <c r="AP15" s="379">
        <v>46614</v>
      </c>
      <c r="AQ15" s="379">
        <v>49002</v>
      </c>
      <c r="AR15" s="379">
        <v>51390</v>
      </c>
      <c r="AS15" s="379">
        <v>53778</v>
      </c>
      <c r="AT15" s="380">
        <v>56166</v>
      </c>
      <c r="AU15" s="378">
        <v>47750</v>
      </c>
      <c r="AV15" s="379">
        <v>63050</v>
      </c>
      <c r="AW15" s="379">
        <v>66870</v>
      </c>
      <c r="AX15" s="379">
        <v>70690</v>
      </c>
      <c r="AY15" s="379">
        <v>74510</v>
      </c>
      <c r="AZ15" s="379">
        <v>78330</v>
      </c>
      <c r="BA15" s="379">
        <v>82150</v>
      </c>
      <c r="BB15" s="379">
        <v>85970</v>
      </c>
      <c r="BC15" s="380">
        <v>89790</v>
      </c>
      <c r="BE15" s="398">
        <v>30600</v>
      </c>
      <c r="BF15" s="398">
        <v>40400</v>
      </c>
      <c r="BG15">
        <f t="shared" si="0"/>
        <v>42848</v>
      </c>
      <c r="BH15">
        <f t="shared" si="1"/>
        <v>45296</v>
      </c>
      <c r="BI15">
        <f t="shared" si="2"/>
        <v>47744</v>
      </c>
      <c r="BJ15">
        <f t="shared" si="3"/>
        <v>50192</v>
      </c>
      <c r="BK15">
        <f t="shared" si="4"/>
        <v>52640</v>
      </c>
      <c r="BL15">
        <f t="shared" si="5"/>
        <v>55088</v>
      </c>
      <c r="BM15">
        <f t="shared" si="6"/>
        <v>57536</v>
      </c>
      <c r="BN15" s="398">
        <v>48950</v>
      </c>
      <c r="BO15" s="398">
        <v>64600</v>
      </c>
      <c r="BP15">
        <f t="shared" si="7"/>
        <v>68516</v>
      </c>
      <c r="BQ15">
        <f t="shared" si="8"/>
        <v>72432</v>
      </c>
      <c r="BR15">
        <f t="shared" si="9"/>
        <v>76348</v>
      </c>
      <c r="BS15">
        <f t="shared" si="10"/>
        <v>80264</v>
      </c>
      <c r="BT15">
        <f t="shared" si="11"/>
        <v>84180</v>
      </c>
      <c r="BU15">
        <f t="shared" si="12"/>
        <v>88096</v>
      </c>
      <c r="BV15">
        <f t="shared" si="13"/>
        <v>92012</v>
      </c>
    </row>
    <row r="16" spans="1:74" x14ac:dyDescent="0.35">
      <c r="A16" s="298" t="s">
        <v>206</v>
      </c>
      <c r="C16" s="300">
        <v>31560</v>
      </c>
      <c r="D16" s="300">
        <v>31560</v>
      </c>
      <c r="E16" s="300">
        <v>36820</v>
      </c>
      <c r="F16" s="300">
        <v>36820</v>
      </c>
      <c r="G16" s="300">
        <v>36820</v>
      </c>
      <c r="H16" s="300">
        <v>36820</v>
      </c>
      <c r="I16" s="300">
        <v>36820</v>
      </c>
      <c r="J16" s="300">
        <v>36820</v>
      </c>
      <c r="K16" s="300">
        <v>36850</v>
      </c>
      <c r="L16" s="300">
        <v>38950</v>
      </c>
      <c r="M16" s="300">
        <v>41050</v>
      </c>
      <c r="N16" s="300">
        <v>43150</v>
      </c>
      <c r="O16" s="300">
        <v>45250</v>
      </c>
      <c r="P16" s="300">
        <v>47350</v>
      </c>
      <c r="Q16" s="300">
        <v>49450</v>
      </c>
      <c r="S16" s="378">
        <v>26300</v>
      </c>
      <c r="T16" s="379">
        <v>34750</v>
      </c>
      <c r="U16" s="379">
        <v>36854</v>
      </c>
      <c r="V16" s="379">
        <v>38958</v>
      </c>
      <c r="W16" s="379">
        <v>41062</v>
      </c>
      <c r="X16" s="379">
        <v>43166</v>
      </c>
      <c r="Y16" s="379">
        <v>45270</v>
      </c>
      <c r="Z16" s="379">
        <v>47374</v>
      </c>
      <c r="AA16" s="380">
        <v>49478</v>
      </c>
      <c r="AB16" s="378">
        <v>42100</v>
      </c>
      <c r="AC16" s="379">
        <v>55550</v>
      </c>
      <c r="AD16" s="379">
        <v>58918</v>
      </c>
      <c r="AE16" s="379">
        <v>62286</v>
      </c>
      <c r="AF16" s="379">
        <v>65654</v>
      </c>
      <c r="AG16" s="379">
        <v>69022</v>
      </c>
      <c r="AH16" s="379">
        <v>72390</v>
      </c>
      <c r="AI16" s="379">
        <v>75758</v>
      </c>
      <c r="AJ16" s="380">
        <v>79126</v>
      </c>
      <c r="AL16" s="378">
        <v>27600</v>
      </c>
      <c r="AM16" s="379">
        <v>36450</v>
      </c>
      <c r="AN16" s="379">
        <v>38658</v>
      </c>
      <c r="AO16" s="379">
        <v>40866</v>
      </c>
      <c r="AP16" s="379">
        <v>43074</v>
      </c>
      <c r="AQ16" s="379">
        <v>45282</v>
      </c>
      <c r="AR16" s="379">
        <v>47490</v>
      </c>
      <c r="AS16" s="379">
        <v>49698</v>
      </c>
      <c r="AT16" s="380">
        <v>51906</v>
      </c>
      <c r="AU16" s="378">
        <v>44150</v>
      </c>
      <c r="AV16" s="379">
        <v>58300</v>
      </c>
      <c r="AW16" s="379">
        <v>61832</v>
      </c>
      <c r="AX16" s="379">
        <v>65364</v>
      </c>
      <c r="AY16" s="379">
        <v>68896</v>
      </c>
      <c r="AZ16" s="379">
        <v>72428</v>
      </c>
      <c r="BA16" s="379">
        <v>75960</v>
      </c>
      <c r="BB16" s="379">
        <v>79492</v>
      </c>
      <c r="BC16" s="380">
        <v>83024</v>
      </c>
      <c r="BE16" s="398">
        <v>30100</v>
      </c>
      <c r="BF16" s="398">
        <v>39750</v>
      </c>
      <c r="BG16">
        <f t="shared" si="0"/>
        <v>42158</v>
      </c>
      <c r="BH16">
        <f t="shared" si="1"/>
        <v>44566</v>
      </c>
      <c r="BI16">
        <f t="shared" si="2"/>
        <v>46974</v>
      </c>
      <c r="BJ16">
        <f t="shared" si="3"/>
        <v>49382</v>
      </c>
      <c r="BK16">
        <f t="shared" si="4"/>
        <v>51790</v>
      </c>
      <c r="BL16">
        <f t="shared" si="5"/>
        <v>54198</v>
      </c>
      <c r="BM16">
        <f t="shared" si="6"/>
        <v>56606</v>
      </c>
      <c r="BN16" s="398">
        <v>48150</v>
      </c>
      <c r="BO16" s="398">
        <v>63550</v>
      </c>
      <c r="BP16">
        <f t="shared" si="7"/>
        <v>67402</v>
      </c>
      <c r="BQ16">
        <f t="shared" si="8"/>
        <v>71254</v>
      </c>
      <c r="BR16">
        <f t="shared" si="9"/>
        <v>75106</v>
      </c>
      <c r="BS16">
        <f t="shared" si="10"/>
        <v>78958</v>
      </c>
      <c r="BT16">
        <f t="shared" si="11"/>
        <v>82810</v>
      </c>
      <c r="BU16">
        <f t="shared" si="12"/>
        <v>86662</v>
      </c>
      <c r="BV16">
        <f t="shared" si="13"/>
        <v>90514</v>
      </c>
    </row>
    <row r="17" spans="1:74" x14ac:dyDescent="0.35">
      <c r="A17" s="298" t="s">
        <v>207</v>
      </c>
      <c r="C17" s="300">
        <v>31500</v>
      </c>
      <c r="D17" s="300">
        <v>31500</v>
      </c>
      <c r="E17" s="300">
        <v>36750</v>
      </c>
      <c r="F17" s="300">
        <v>36750</v>
      </c>
      <c r="G17" s="300">
        <v>36750</v>
      </c>
      <c r="H17" s="300">
        <v>36750</v>
      </c>
      <c r="I17" s="300">
        <v>36750</v>
      </c>
      <c r="J17" s="300">
        <v>36750</v>
      </c>
      <c r="K17" s="300">
        <v>36750</v>
      </c>
      <c r="L17" s="300">
        <v>38850</v>
      </c>
      <c r="M17" s="300">
        <v>41000</v>
      </c>
      <c r="N17" s="300">
        <v>43050</v>
      </c>
      <c r="O17" s="300">
        <v>45150</v>
      </c>
      <c r="P17" s="300">
        <v>47250</v>
      </c>
      <c r="Q17" s="300">
        <v>49350</v>
      </c>
      <c r="S17" s="378">
        <v>27550</v>
      </c>
      <c r="T17" s="379">
        <v>36400</v>
      </c>
      <c r="U17" s="379">
        <v>38604</v>
      </c>
      <c r="V17" s="379">
        <v>40808</v>
      </c>
      <c r="W17" s="379">
        <v>43012</v>
      </c>
      <c r="X17" s="379">
        <v>45216</v>
      </c>
      <c r="Y17" s="379">
        <v>47420</v>
      </c>
      <c r="Z17" s="379">
        <v>49624</v>
      </c>
      <c r="AA17" s="380">
        <v>51828</v>
      </c>
      <c r="AB17" s="378">
        <v>44100</v>
      </c>
      <c r="AC17" s="379">
        <v>58200</v>
      </c>
      <c r="AD17" s="379">
        <v>61728</v>
      </c>
      <c r="AE17" s="379">
        <v>65256</v>
      </c>
      <c r="AF17" s="379">
        <v>68784</v>
      </c>
      <c r="AG17" s="379">
        <v>72312</v>
      </c>
      <c r="AH17" s="379">
        <v>75840</v>
      </c>
      <c r="AI17" s="379">
        <v>79368</v>
      </c>
      <c r="AJ17" s="380">
        <v>82896</v>
      </c>
      <c r="AL17" s="378">
        <v>27550</v>
      </c>
      <c r="AM17" s="379">
        <v>36400</v>
      </c>
      <c r="AN17" s="379">
        <v>38604</v>
      </c>
      <c r="AO17" s="379">
        <v>40808</v>
      </c>
      <c r="AP17" s="379">
        <v>43012</v>
      </c>
      <c r="AQ17" s="379">
        <v>45216</v>
      </c>
      <c r="AR17" s="379">
        <v>47420</v>
      </c>
      <c r="AS17" s="379">
        <v>49624</v>
      </c>
      <c r="AT17" s="380">
        <v>51828</v>
      </c>
      <c r="AU17" s="378">
        <v>44100</v>
      </c>
      <c r="AV17" s="379">
        <v>58200</v>
      </c>
      <c r="AW17" s="379">
        <v>61728</v>
      </c>
      <c r="AX17" s="379">
        <v>65256</v>
      </c>
      <c r="AY17" s="379">
        <v>68784</v>
      </c>
      <c r="AZ17" s="379">
        <v>72312</v>
      </c>
      <c r="BA17" s="379">
        <v>75840</v>
      </c>
      <c r="BB17" s="379">
        <v>79368</v>
      </c>
      <c r="BC17" s="380">
        <v>82896</v>
      </c>
      <c r="BE17" s="398">
        <v>30100</v>
      </c>
      <c r="BF17" s="398">
        <v>39750</v>
      </c>
      <c r="BG17">
        <f t="shared" si="0"/>
        <v>42158</v>
      </c>
      <c r="BH17">
        <f t="shared" si="1"/>
        <v>44566</v>
      </c>
      <c r="BI17">
        <f t="shared" si="2"/>
        <v>46974</v>
      </c>
      <c r="BJ17">
        <f t="shared" si="3"/>
        <v>49382</v>
      </c>
      <c r="BK17">
        <f t="shared" si="4"/>
        <v>51790</v>
      </c>
      <c r="BL17">
        <f t="shared" si="5"/>
        <v>54198</v>
      </c>
      <c r="BM17">
        <f t="shared" si="6"/>
        <v>56606</v>
      </c>
      <c r="BN17" s="398">
        <v>48150</v>
      </c>
      <c r="BO17" s="398">
        <v>63550</v>
      </c>
      <c r="BP17">
        <f t="shared" si="7"/>
        <v>67402</v>
      </c>
      <c r="BQ17">
        <f t="shared" si="8"/>
        <v>71254</v>
      </c>
      <c r="BR17">
        <f t="shared" si="9"/>
        <v>75106</v>
      </c>
      <c r="BS17">
        <f t="shared" si="10"/>
        <v>78958</v>
      </c>
      <c r="BT17">
        <f t="shared" si="11"/>
        <v>82810</v>
      </c>
      <c r="BU17">
        <f t="shared" si="12"/>
        <v>86662</v>
      </c>
      <c r="BV17">
        <f t="shared" si="13"/>
        <v>90514</v>
      </c>
    </row>
    <row r="18" spans="1:74" x14ac:dyDescent="0.35">
      <c r="A18" s="298" t="s">
        <v>208</v>
      </c>
      <c r="C18" s="300">
        <v>36600</v>
      </c>
      <c r="D18" s="300">
        <v>36600</v>
      </c>
      <c r="E18" s="300">
        <v>42700</v>
      </c>
      <c r="F18" s="300">
        <v>42700</v>
      </c>
      <c r="G18" s="300">
        <v>42700</v>
      </c>
      <c r="H18" s="300">
        <v>42700</v>
      </c>
      <c r="I18" s="300">
        <v>42700</v>
      </c>
      <c r="J18" s="300">
        <v>42700</v>
      </c>
      <c r="K18" s="300">
        <v>42700</v>
      </c>
      <c r="L18" s="300">
        <v>42700</v>
      </c>
      <c r="M18" s="300">
        <v>42700</v>
      </c>
      <c r="N18" s="300">
        <v>44800</v>
      </c>
      <c r="O18" s="300">
        <v>47000</v>
      </c>
      <c r="P18" s="300">
        <v>49150</v>
      </c>
      <c r="Q18" s="300">
        <v>51350</v>
      </c>
      <c r="S18" s="378">
        <v>27300</v>
      </c>
      <c r="T18" s="379">
        <v>36050</v>
      </c>
      <c r="U18" s="379">
        <v>38234</v>
      </c>
      <c r="V18" s="379">
        <v>40418</v>
      </c>
      <c r="W18" s="379">
        <v>42602</v>
      </c>
      <c r="X18" s="379">
        <v>44786</v>
      </c>
      <c r="Y18" s="379">
        <v>46970</v>
      </c>
      <c r="Z18" s="379">
        <v>49154</v>
      </c>
      <c r="AA18" s="380">
        <v>51338</v>
      </c>
      <c r="AB18" s="378">
        <v>43700</v>
      </c>
      <c r="AC18" s="379">
        <v>57700</v>
      </c>
      <c r="AD18" s="379">
        <v>61196</v>
      </c>
      <c r="AE18" s="379">
        <v>64692</v>
      </c>
      <c r="AF18" s="379">
        <v>68188</v>
      </c>
      <c r="AG18" s="379">
        <v>71684</v>
      </c>
      <c r="AH18" s="379">
        <v>75180</v>
      </c>
      <c r="AI18" s="379">
        <v>78676</v>
      </c>
      <c r="AJ18" s="380">
        <v>82172</v>
      </c>
      <c r="AL18" s="378">
        <v>28050</v>
      </c>
      <c r="AM18" s="379">
        <v>37050</v>
      </c>
      <c r="AN18" s="379">
        <v>39294</v>
      </c>
      <c r="AO18" s="379">
        <v>41538</v>
      </c>
      <c r="AP18" s="379">
        <v>43782</v>
      </c>
      <c r="AQ18" s="379">
        <v>46026</v>
      </c>
      <c r="AR18" s="379">
        <v>48270</v>
      </c>
      <c r="AS18" s="379">
        <v>50514</v>
      </c>
      <c r="AT18" s="380">
        <v>52758</v>
      </c>
      <c r="AU18" s="378">
        <v>44900</v>
      </c>
      <c r="AV18" s="379">
        <v>59250</v>
      </c>
      <c r="AW18" s="379">
        <v>62842</v>
      </c>
      <c r="AX18" s="379">
        <v>66434</v>
      </c>
      <c r="AY18" s="379">
        <v>70026</v>
      </c>
      <c r="AZ18" s="379">
        <v>73618</v>
      </c>
      <c r="BA18" s="379">
        <v>77210</v>
      </c>
      <c r="BB18" s="379">
        <v>80802</v>
      </c>
      <c r="BC18" s="380">
        <v>84394</v>
      </c>
      <c r="BE18" s="398">
        <v>30600</v>
      </c>
      <c r="BF18" s="398">
        <v>40400</v>
      </c>
      <c r="BG18">
        <f t="shared" si="0"/>
        <v>42848</v>
      </c>
      <c r="BH18">
        <f t="shared" si="1"/>
        <v>45296</v>
      </c>
      <c r="BI18">
        <f t="shared" si="2"/>
        <v>47744</v>
      </c>
      <c r="BJ18">
        <f t="shared" si="3"/>
        <v>50192</v>
      </c>
      <c r="BK18">
        <f t="shared" si="4"/>
        <v>52640</v>
      </c>
      <c r="BL18">
        <f t="shared" si="5"/>
        <v>55088</v>
      </c>
      <c r="BM18">
        <f t="shared" si="6"/>
        <v>57536</v>
      </c>
      <c r="BN18" s="398">
        <v>48950</v>
      </c>
      <c r="BO18" s="398">
        <v>64600</v>
      </c>
      <c r="BP18">
        <f t="shared" si="7"/>
        <v>68516</v>
      </c>
      <c r="BQ18">
        <f t="shared" si="8"/>
        <v>72432</v>
      </c>
      <c r="BR18">
        <f t="shared" si="9"/>
        <v>76348</v>
      </c>
      <c r="BS18">
        <f t="shared" si="10"/>
        <v>80264</v>
      </c>
      <c r="BT18">
        <f t="shared" si="11"/>
        <v>84180</v>
      </c>
      <c r="BU18">
        <f t="shared" si="12"/>
        <v>88096</v>
      </c>
      <c r="BV18">
        <f t="shared" si="13"/>
        <v>92012</v>
      </c>
    </row>
    <row r="19" spans="1:74" x14ac:dyDescent="0.35">
      <c r="A19" s="298" t="s">
        <v>209</v>
      </c>
      <c r="C19" s="300">
        <v>35520</v>
      </c>
      <c r="D19" s="300">
        <v>35520</v>
      </c>
      <c r="E19" s="300">
        <v>41100.5</v>
      </c>
      <c r="F19" s="300">
        <v>41100.5</v>
      </c>
      <c r="G19" s="300">
        <v>41100.5</v>
      </c>
      <c r="H19" s="300">
        <v>41100.5</v>
      </c>
      <c r="I19" s="300">
        <v>41100.5</v>
      </c>
      <c r="J19" s="300">
        <v>41100.5</v>
      </c>
      <c r="K19" s="300">
        <v>41450</v>
      </c>
      <c r="L19" s="300">
        <v>43850</v>
      </c>
      <c r="M19" s="300">
        <v>46200</v>
      </c>
      <c r="N19" s="300">
        <v>48550</v>
      </c>
      <c r="O19" s="300">
        <v>50950</v>
      </c>
      <c r="P19" s="300">
        <v>53300</v>
      </c>
      <c r="Q19" s="300">
        <v>55650</v>
      </c>
      <c r="S19" s="381">
        <v>29600</v>
      </c>
      <c r="T19" s="382">
        <v>39100</v>
      </c>
      <c r="U19" s="382">
        <v>41468</v>
      </c>
      <c r="V19" s="382">
        <v>43836</v>
      </c>
      <c r="W19" s="382">
        <v>46204</v>
      </c>
      <c r="X19" s="382">
        <v>48572</v>
      </c>
      <c r="Y19" s="382">
        <v>50940</v>
      </c>
      <c r="Z19" s="382">
        <v>53308</v>
      </c>
      <c r="AA19" s="383">
        <v>55676</v>
      </c>
      <c r="AB19" s="381">
        <v>47350</v>
      </c>
      <c r="AC19" s="382">
        <v>62500</v>
      </c>
      <c r="AD19" s="382">
        <v>66288</v>
      </c>
      <c r="AE19" s="382">
        <v>70076</v>
      </c>
      <c r="AF19" s="382">
        <v>73864</v>
      </c>
      <c r="AG19" s="382">
        <v>77652</v>
      </c>
      <c r="AH19" s="382">
        <v>81440</v>
      </c>
      <c r="AI19" s="382">
        <v>85228</v>
      </c>
      <c r="AJ19" s="383">
        <v>89016</v>
      </c>
      <c r="AL19" s="381">
        <v>29600</v>
      </c>
      <c r="AM19" s="382">
        <v>39100</v>
      </c>
      <c r="AN19" s="382">
        <v>41468</v>
      </c>
      <c r="AO19" s="382">
        <v>43836</v>
      </c>
      <c r="AP19" s="382">
        <v>46204</v>
      </c>
      <c r="AQ19" s="382">
        <v>48572</v>
      </c>
      <c r="AR19" s="382">
        <v>50940</v>
      </c>
      <c r="AS19" s="382">
        <v>53308</v>
      </c>
      <c r="AT19" s="383">
        <v>55676</v>
      </c>
      <c r="AU19" s="381">
        <v>47350</v>
      </c>
      <c r="AV19" s="382">
        <v>62500</v>
      </c>
      <c r="AW19" s="382">
        <v>66288</v>
      </c>
      <c r="AX19" s="382">
        <v>70076</v>
      </c>
      <c r="AY19" s="382">
        <v>73864</v>
      </c>
      <c r="AZ19" s="382">
        <v>77652</v>
      </c>
      <c r="BA19" s="382">
        <v>81440</v>
      </c>
      <c r="BB19" s="382">
        <v>85228</v>
      </c>
      <c r="BC19" s="383">
        <v>89016</v>
      </c>
      <c r="BE19" s="398">
        <v>32950</v>
      </c>
      <c r="BF19" s="398">
        <v>43500</v>
      </c>
      <c r="BG19">
        <f t="shared" si="0"/>
        <v>46136</v>
      </c>
      <c r="BH19">
        <f t="shared" si="1"/>
        <v>48772</v>
      </c>
      <c r="BI19">
        <f t="shared" si="2"/>
        <v>51408</v>
      </c>
      <c r="BJ19">
        <f t="shared" si="3"/>
        <v>54044</v>
      </c>
      <c r="BK19">
        <f t="shared" si="4"/>
        <v>56680</v>
      </c>
      <c r="BL19">
        <f t="shared" si="5"/>
        <v>59316</v>
      </c>
      <c r="BM19">
        <f t="shared" si="6"/>
        <v>61952</v>
      </c>
      <c r="BN19" s="398">
        <v>52700</v>
      </c>
      <c r="BO19" s="398">
        <v>69550</v>
      </c>
      <c r="BP19">
        <f t="shared" si="7"/>
        <v>73766</v>
      </c>
      <c r="BQ19">
        <f t="shared" si="8"/>
        <v>77982</v>
      </c>
      <c r="BR19">
        <f t="shared" si="9"/>
        <v>82198</v>
      </c>
      <c r="BS19">
        <f t="shared" si="10"/>
        <v>86414</v>
      </c>
      <c r="BT19">
        <f t="shared" si="11"/>
        <v>90630</v>
      </c>
      <c r="BU19">
        <f t="shared" si="12"/>
        <v>94846</v>
      </c>
      <c r="BV19">
        <f t="shared" si="13"/>
        <v>99062</v>
      </c>
    </row>
    <row r="20" spans="1:74" x14ac:dyDescent="0.35">
      <c r="A20" s="298" t="s">
        <v>210</v>
      </c>
      <c r="C20" s="300">
        <v>31500</v>
      </c>
      <c r="D20" s="300">
        <v>31500</v>
      </c>
      <c r="E20" s="300">
        <v>36750</v>
      </c>
      <c r="F20" s="300">
        <v>36750</v>
      </c>
      <c r="G20" s="300">
        <v>36750</v>
      </c>
      <c r="H20" s="300">
        <v>36750</v>
      </c>
      <c r="I20" s="300">
        <v>36750</v>
      </c>
      <c r="J20" s="300">
        <v>36750</v>
      </c>
      <c r="K20" s="300">
        <v>37950</v>
      </c>
      <c r="L20" s="300">
        <v>40150</v>
      </c>
      <c r="M20" s="300">
        <v>42300</v>
      </c>
      <c r="N20" s="300">
        <v>44450</v>
      </c>
      <c r="O20" s="300">
        <v>46650</v>
      </c>
      <c r="P20" s="300">
        <v>48800</v>
      </c>
      <c r="Q20" s="300">
        <v>50950</v>
      </c>
      <c r="S20" s="381">
        <v>27100</v>
      </c>
      <c r="T20" s="382">
        <v>35800</v>
      </c>
      <c r="U20" s="382">
        <v>37968</v>
      </c>
      <c r="V20" s="382">
        <v>40136</v>
      </c>
      <c r="W20" s="382">
        <v>42304</v>
      </c>
      <c r="X20" s="382">
        <v>44472</v>
      </c>
      <c r="Y20" s="382">
        <v>46640</v>
      </c>
      <c r="Z20" s="382">
        <v>48808</v>
      </c>
      <c r="AA20" s="383">
        <v>50976</v>
      </c>
      <c r="AB20" s="381">
        <v>43350</v>
      </c>
      <c r="AC20" s="382">
        <v>57200</v>
      </c>
      <c r="AD20" s="382">
        <v>60668</v>
      </c>
      <c r="AE20" s="382">
        <v>64136</v>
      </c>
      <c r="AF20" s="382">
        <v>67604</v>
      </c>
      <c r="AG20" s="382">
        <v>71072</v>
      </c>
      <c r="AH20" s="382">
        <v>74540</v>
      </c>
      <c r="AI20" s="382">
        <v>78008</v>
      </c>
      <c r="AJ20" s="383">
        <v>81476</v>
      </c>
      <c r="AL20" s="381">
        <v>27150</v>
      </c>
      <c r="AM20" s="382">
        <v>35850</v>
      </c>
      <c r="AN20" s="382">
        <v>38022</v>
      </c>
      <c r="AO20" s="382">
        <v>40194</v>
      </c>
      <c r="AP20" s="382">
        <v>42366</v>
      </c>
      <c r="AQ20" s="382">
        <v>44538</v>
      </c>
      <c r="AR20" s="382">
        <v>46710</v>
      </c>
      <c r="AS20" s="382">
        <v>48882</v>
      </c>
      <c r="AT20" s="383">
        <v>51054</v>
      </c>
      <c r="AU20" s="381">
        <v>43450</v>
      </c>
      <c r="AV20" s="382">
        <v>57350</v>
      </c>
      <c r="AW20" s="382">
        <v>60826</v>
      </c>
      <c r="AX20" s="382">
        <v>64302</v>
      </c>
      <c r="AY20" s="382">
        <v>67778</v>
      </c>
      <c r="AZ20" s="382">
        <v>71254</v>
      </c>
      <c r="BA20" s="382">
        <v>74730</v>
      </c>
      <c r="BB20" s="382">
        <v>78206</v>
      </c>
      <c r="BC20" s="383">
        <v>81682</v>
      </c>
      <c r="BE20" s="398">
        <v>30350</v>
      </c>
      <c r="BF20" s="398">
        <v>40100</v>
      </c>
      <c r="BG20">
        <f t="shared" si="0"/>
        <v>42528</v>
      </c>
      <c r="BH20">
        <f t="shared" si="1"/>
        <v>44956</v>
      </c>
      <c r="BI20">
        <f t="shared" si="2"/>
        <v>47384</v>
      </c>
      <c r="BJ20">
        <f t="shared" si="3"/>
        <v>49812</v>
      </c>
      <c r="BK20">
        <f t="shared" si="4"/>
        <v>52240</v>
      </c>
      <c r="BL20">
        <f t="shared" si="5"/>
        <v>54668</v>
      </c>
      <c r="BM20">
        <f t="shared" si="6"/>
        <v>57096</v>
      </c>
      <c r="BN20" s="398">
        <v>48550</v>
      </c>
      <c r="BO20" s="398">
        <v>64100</v>
      </c>
      <c r="BP20">
        <f t="shared" si="7"/>
        <v>67984</v>
      </c>
      <c r="BQ20">
        <f t="shared" si="8"/>
        <v>71868</v>
      </c>
      <c r="BR20">
        <f t="shared" si="9"/>
        <v>75752</v>
      </c>
      <c r="BS20">
        <f t="shared" si="10"/>
        <v>79636</v>
      </c>
      <c r="BT20">
        <f t="shared" si="11"/>
        <v>83520</v>
      </c>
      <c r="BU20">
        <f t="shared" si="12"/>
        <v>87404</v>
      </c>
      <c r="BV20">
        <f t="shared" si="13"/>
        <v>91288</v>
      </c>
    </row>
    <row r="21" spans="1:74" x14ac:dyDescent="0.35">
      <c r="A21" s="298" t="s">
        <v>211</v>
      </c>
      <c r="C21" s="300">
        <v>31500</v>
      </c>
      <c r="D21" s="300">
        <v>31500</v>
      </c>
      <c r="E21" s="300">
        <v>36750</v>
      </c>
      <c r="F21" s="300">
        <v>36750</v>
      </c>
      <c r="G21" s="300">
        <v>36750</v>
      </c>
      <c r="H21" s="300">
        <v>39400</v>
      </c>
      <c r="I21" s="300">
        <v>42100</v>
      </c>
      <c r="J21" s="300">
        <v>44850</v>
      </c>
      <c r="K21" s="300">
        <v>47550</v>
      </c>
      <c r="L21" s="300">
        <v>50250</v>
      </c>
      <c r="M21" s="300">
        <v>53000</v>
      </c>
      <c r="N21" s="300">
        <v>55700</v>
      </c>
      <c r="O21" s="300">
        <v>58400</v>
      </c>
      <c r="P21" s="300">
        <v>61150</v>
      </c>
      <c r="Q21" s="300">
        <v>63850</v>
      </c>
      <c r="S21" s="381">
        <v>33950</v>
      </c>
      <c r="T21" s="382">
        <v>44850</v>
      </c>
      <c r="U21" s="382">
        <v>47566</v>
      </c>
      <c r="V21" s="382">
        <v>50282</v>
      </c>
      <c r="W21" s="382">
        <v>52998</v>
      </c>
      <c r="X21" s="382">
        <v>55714</v>
      </c>
      <c r="Y21" s="382">
        <v>58430</v>
      </c>
      <c r="Z21" s="382">
        <v>61146</v>
      </c>
      <c r="AA21" s="383">
        <v>63862</v>
      </c>
      <c r="AB21" s="381">
        <v>54300</v>
      </c>
      <c r="AC21" s="382">
        <v>71700</v>
      </c>
      <c r="AD21" s="382">
        <v>76044</v>
      </c>
      <c r="AE21" s="382">
        <v>80388</v>
      </c>
      <c r="AF21" s="382">
        <v>84732</v>
      </c>
      <c r="AG21" s="382">
        <v>89076</v>
      </c>
      <c r="AH21" s="382">
        <v>93420</v>
      </c>
      <c r="AI21" s="382">
        <v>97764</v>
      </c>
      <c r="AJ21" s="383">
        <v>102108</v>
      </c>
      <c r="AL21" s="381">
        <v>34350</v>
      </c>
      <c r="AM21" s="382">
        <v>45350</v>
      </c>
      <c r="AN21" s="382">
        <v>48098</v>
      </c>
      <c r="AO21" s="382">
        <v>50846</v>
      </c>
      <c r="AP21" s="382">
        <v>53594</v>
      </c>
      <c r="AQ21" s="382">
        <v>56342</v>
      </c>
      <c r="AR21" s="382">
        <v>59090</v>
      </c>
      <c r="AS21" s="382">
        <v>61838</v>
      </c>
      <c r="AT21" s="383">
        <v>64586</v>
      </c>
      <c r="AU21" s="381">
        <v>54950</v>
      </c>
      <c r="AV21" s="382">
        <v>72550</v>
      </c>
      <c r="AW21" s="382">
        <v>76946</v>
      </c>
      <c r="AX21" s="382">
        <v>81342</v>
      </c>
      <c r="AY21" s="382">
        <v>85738</v>
      </c>
      <c r="AZ21" s="382">
        <v>90134</v>
      </c>
      <c r="BA21" s="382">
        <v>94530</v>
      </c>
      <c r="BB21" s="382">
        <v>98926</v>
      </c>
      <c r="BC21" s="383">
        <v>103322</v>
      </c>
      <c r="BE21" s="398">
        <v>38400</v>
      </c>
      <c r="BF21" s="398">
        <v>50700</v>
      </c>
      <c r="BG21">
        <f t="shared" si="0"/>
        <v>53772</v>
      </c>
      <c r="BH21">
        <f t="shared" si="1"/>
        <v>56844</v>
      </c>
      <c r="BI21">
        <f t="shared" si="2"/>
        <v>59916</v>
      </c>
      <c r="BJ21">
        <f t="shared" si="3"/>
        <v>62988</v>
      </c>
      <c r="BK21">
        <f t="shared" si="4"/>
        <v>66060</v>
      </c>
      <c r="BL21">
        <f t="shared" si="5"/>
        <v>69132</v>
      </c>
      <c r="BM21">
        <f t="shared" si="6"/>
        <v>72204</v>
      </c>
      <c r="BN21" s="398">
        <v>61450</v>
      </c>
      <c r="BO21" s="398">
        <v>81100</v>
      </c>
      <c r="BP21">
        <f t="shared" si="7"/>
        <v>86016</v>
      </c>
      <c r="BQ21">
        <f t="shared" si="8"/>
        <v>90932</v>
      </c>
      <c r="BR21">
        <f t="shared" si="9"/>
        <v>95848</v>
      </c>
      <c r="BS21">
        <f t="shared" si="10"/>
        <v>100764</v>
      </c>
      <c r="BT21">
        <f t="shared" si="11"/>
        <v>105680</v>
      </c>
      <c r="BU21">
        <f t="shared" si="12"/>
        <v>110596</v>
      </c>
      <c r="BV21">
        <f t="shared" si="13"/>
        <v>115512</v>
      </c>
    </row>
    <row r="22" spans="1:74" x14ac:dyDescent="0.35">
      <c r="A22" s="298" t="s">
        <v>212</v>
      </c>
      <c r="C22" s="300">
        <v>31500</v>
      </c>
      <c r="D22" s="300">
        <v>31500</v>
      </c>
      <c r="E22" s="300">
        <v>36750</v>
      </c>
      <c r="F22" s="300">
        <v>36750</v>
      </c>
      <c r="G22" s="300">
        <v>36750</v>
      </c>
      <c r="H22" s="300">
        <v>36750</v>
      </c>
      <c r="I22" s="300">
        <v>36750</v>
      </c>
      <c r="J22" s="300">
        <v>36750</v>
      </c>
      <c r="K22" s="300">
        <v>37950</v>
      </c>
      <c r="L22" s="300">
        <v>40150</v>
      </c>
      <c r="M22" s="300">
        <v>42300</v>
      </c>
      <c r="N22" s="300">
        <v>44450</v>
      </c>
      <c r="O22" s="300">
        <v>46650</v>
      </c>
      <c r="P22" s="300">
        <v>48800</v>
      </c>
      <c r="Q22" s="300">
        <v>50950</v>
      </c>
      <c r="S22" s="381">
        <v>27100</v>
      </c>
      <c r="T22" s="382">
        <v>35800</v>
      </c>
      <c r="U22" s="382">
        <v>37968</v>
      </c>
      <c r="V22" s="382">
        <v>40136</v>
      </c>
      <c r="W22" s="382">
        <v>42304</v>
      </c>
      <c r="X22" s="382">
        <v>44472</v>
      </c>
      <c r="Y22" s="382">
        <v>46640</v>
      </c>
      <c r="Z22" s="382">
        <v>48808</v>
      </c>
      <c r="AA22" s="383">
        <v>50976</v>
      </c>
      <c r="AB22" s="381">
        <v>43350</v>
      </c>
      <c r="AC22" s="382">
        <v>57200</v>
      </c>
      <c r="AD22" s="382">
        <v>60668</v>
      </c>
      <c r="AE22" s="382">
        <v>64136</v>
      </c>
      <c r="AF22" s="382">
        <v>67604</v>
      </c>
      <c r="AG22" s="382">
        <v>71072</v>
      </c>
      <c r="AH22" s="382">
        <v>74540</v>
      </c>
      <c r="AI22" s="382">
        <v>78008</v>
      </c>
      <c r="AJ22" s="383">
        <v>81476</v>
      </c>
      <c r="AL22" s="381">
        <v>28450</v>
      </c>
      <c r="AM22" s="382">
        <v>37600</v>
      </c>
      <c r="AN22" s="382">
        <v>39876</v>
      </c>
      <c r="AO22" s="382">
        <v>42152</v>
      </c>
      <c r="AP22" s="382">
        <v>44428</v>
      </c>
      <c r="AQ22" s="382">
        <v>46704</v>
      </c>
      <c r="AR22" s="382">
        <v>48980</v>
      </c>
      <c r="AS22" s="382">
        <v>51256</v>
      </c>
      <c r="AT22" s="383">
        <v>53532</v>
      </c>
      <c r="AU22" s="381">
        <v>45500</v>
      </c>
      <c r="AV22" s="382">
        <v>60050</v>
      </c>
      <c r="AW22" s="382">
        <v>63690</v>
      </c>
      <c r="AX22" s="382">
        <v>67330</v>
      </c>
      <c r="AY22" s="382">
        <v>70970</v>
      </c>
      <c r="AZ22" s="382">
        <v>74610</v>
      </c>
      <c r="BA22" s="382">
        <v>78250</v>
      </c>
      <c r="BB22" s="382">
        <v>81890</v>
      </c>
      <c r="BC22" s="383">
        <v>85530</v>
      </c>
      <c r="BE22" s="398">
        <v>31800</v>
      </c>
      <c r="BF22" s="398">
        <v>42000</v>
      </c>
      <c r="BG22">
        <f t="shared" si="0"/>
        <v>44544</v>
      </c>
      <c r="BH22">
        <f t="shared" si="1"/>
        <v>47088</v>
      </c>
      <c r="BI22">
        <f t="shared" si="2"/>
        <v>49632</v>
      </c>
      <c r="BJ22">
        <f t="shared" si="3"/>
        <v>52176</v>
      </c>
      <c r="BK22">
        <f t="shared" si="4"/>
        <v>54720</v>
      </c>
      <c r="BL22">
        <f t="shared" si="5"/>
        <v>57264</v>
      </c>
      <c r="BM22">
        <f t="shared" si="6"/>
        <v>59808</v>
      </c>
      <c r="BN22" s="398">
        <v>50900</v>
      </c>
      <c r="BO22" s="398">
        <v>67200</v>
      </c>
      <c r="BP22">
        <f t="shared" si="7"/>
        <v>71272</v>
      </c>
      <c r="BQ22">
        <f t="shared" si="8"/>
        <v>75344</v>
      </c>
      <c r="BR22">
        <f t="shared" si="9"/>
        <v>79416</v>
      </c>
      <c r="BS22">
        <f t="shared" si="10"/>
        <v>83488</v>
      </c>
      <c r="BT22">
        <f t="shared" si="11"/>
        <v>87560</v>
      </c>
      <c r="BU22">
        <f t="shared" si="12"/>
        <v>91632</v>
      </c>
      <c r="BV22">
        <f t="shared" si="13"/>
        <v>95704</v>
      </c>
    </row>
    <row r="23" spans="1:74" x14ac:dyDescent="0.35">
      <c r="A23" s="298" t="s">
        <v>213</v>
      </c>
      <c r="C23" s="300">
        <v>31500</v>
      </c>
      <c r="D23" s="300">
        <v>31500</v>
      </c>
      <c r="E23" s="300">
        <v>36750</v>
      </c>
      <c r="F23" s="300">
        <v>36750</v>
      </c>
      <c r="G23" s="300">
        <v>36750</v>
      </c>
      <c r="H23" s="300">
        <v>36750</v>
      </c>
      <c r="I23" s="300">
        <v>36750</v>
      </c>
      <c r="J23" s="300">
        <v>36750</v>
      </c>
      <c r="K23" s="300">
        <v>36750</v>
      </c>
      <c r="L23" s="300">
        <v>38850</v>
      </c>
      <c r="M23" s="300">
        <v>41000</v>
      </c>
      <c r="N23" s="300">
        <v>43050</v>
      </c>
      <c r="O23" s="300">
        <v>45150</v>
      </c>
      <c r="P23" s="300">
        <v>47250</v>
      </c>
      <c r="Q23" s="300">
        <v>49350</v>
      </c>
      <c r="S23" s="381">
        <v>26250</v>
      </c>
      <c r="T23" s="382">
        <v>34650</v>
      </c>
      <c r="U23" s="382">
        <v>36750</v>
      </c>
      <c r="V23" s="382">
        <v>38850</v>
      </c>
      <c r="W23" s="382">
        <v>40950</v>
      </c>
      <c r="X23" s="382">
        <v>43050</v>
      </c>
      <c r="Y23" s="382">
        <v>45150</v>
      </c>
      <c r="Z23" s="382">
        <v>47250</v>
      </c>
      <c r="AA23" s="383">
        <v>49350</v>
      </c>
      <c r="AB23" s="381">
        <v>42000</v>
      </c>
      <c r="AC23" s="382">
        <v>55450</v>
      </c>
      <c r="AD23" s="382">
        <v>58810</v>
      </c>
      <c r="AE23" s="382">
        <v>62170</v>
      </c>
      <c r="AF23" s="382">
        <v>65530</v>
      </c>
      <c r="AG23" s="382">
        <v>68890</v>
      </c>
      <c r="AH23" s="382">
        <v>72250</v>
      </c>
      <c r="AI23" s="382">
        <v>75610</v>
      </c>
      <c r="AJ23" s="383">
        <v>78970</v>
      </c>
      <c r="AL23" s="381">
        <v>27050</v>
      </c>
      <c r="AM23" s="382">
        <v>35750</v>
      </c>
      <c r="AN23" s="382">
        <v>37914</v>
      </c>
      <c r="AO23" s="382">
        <v>40078</v>
      </c>
      <c r="AP23" s="382">
        <v>42242</v>
      </c>
      <c r="AQ23" s="382">
        <v>44406</v>
      </c>
      <c r="AR23" s="382">
        <v>46570</v>
      </c>
      <c r="AS23" s="382">
        <v>48734</v>
      </c>
      <c r="AT23" s="383">
        <v>50898</v>
      </c>
      <c r="AU23" s="381">
        <v>43300</v>
      </c>
      <c r="AV23" s="382">
        <v>57150</v>
      </c>
      <c r="AW23" s="382">
        <v>60614</v>
      </c>
      <c r="AX23" s="382">
        <v>64078</v>
      </c>
      <c r="AY23" s="382">
        <v>67542</v>
      </c>
      <c r="AZ23" s="382">
        <v>71006</v>
      </c>
      <c r="BA23" s="382">
        <v>74470</v>
      </c>
      <c r="BB23" s="382">
        <v>77934</v>
      </c>
      <c r="BC23" s="383">
        <v>81398</v>
      </c>
      <c r="BE23" s="398">
        <v>30100</v>
      </c>
      <c r="BF23" s="398">
        <v>39750</v>
      </c>
      <c r="BG23">
        <f t="shared" si="0"/>
        <v>42158</v>
      </c>
      <c r="BH23">
        <f t="shared" si="1"/>
        <v>44566</v>
      </c>
      <c r="BI23">
        <f t="shared" si="2"/>
        <v>46974</v>
      </c>
      <c r="BJ23">
        <f t="shared" si="3"/>
        <v>49382</v>
      </c>
      <c r="BK23">
        <f t="shared" si="4"/>
        <v>51790</v>
      </c>
      <c r="BL23">
        <f t="shared" si="5"/>
        <v>54198</v>
      </c>
      <c r="BM23">
        <f t="shared" si="6"/>
        <v>56606</v>
      </c>
      <c r="BN23" s="398">
        <v>48150</v>
      </c>
      <c r="BO23" s="398">
        <v>63550</v>
      </c>
      <c r="BP23">
        <f t="shared" si="7"/>
        <v>67402</v>
      </c>
      <c r="BQ23">
        <f t="shared" si="8"/>
        <v>71254</v>
      </c>
      <c r="BR23">
        <f t="shared" si="9"/>
        <v>75106</v>
      </c>
      <c r="BS23">
        <f t="shared" si="10"/>
        <v>78958</v>
      </c>
      <c r="BT23">
        <f t="shared" si="11"/>
        <v>82810</v>
      </c>
      <c r="BU23">
        <f t="shared" si="12"/>
        <v>86662</v>
      </c>
      <c r="BV23">
        <f t="shared" si="13"/>
        <v>90514</v>
      </c>
    </row>
    <row r="24" spans="1:74" x14ac:dyDescent="0.35">
      <c r="A24" s="298" t="s">
        <v>214</v>
      </c>
      <c r="C24" s="300">
        <v>31500</v>
      </c>
      <c r="D24" s="300">
        <v>31500</v>
      </c>
      <c r="E24" s="300">
        <v>36750</v>
      </c>
      <c r="F24" s="300">
        <v>36750</v>
      </c>
      <c r="G24" s="300">
        <v>36750</v>
      </c>
      <c r="H24" s="300">
        <v>36750</v>
      </c>
      <c r="I24" s="300">
        <v>36750</v>
      </c>
      <c r="J24" s="300">
        <v>36750</v>
      </c>
      <c r="K24" s="300">
        <v>36750</v>
      </c>
      <c r="L24" s="300">
        <v>38850</v>
      </c>
      <c r="M24" s="300">
        <v>41000</v>
      </c>
      <c r="N24" s="300">
        <v>43050</v>
      </c>
      <c r="O24" s="300">
        <v>45150</v>
      </c>
      <c r="P24" s="300">
        <v>47250</v>
      </c>
      <c r="Q24" s="300">
        <v>49350</v>
      </c>
      <c r="S24" s="381">
        <v>26250</v>
      </c>
      <c r="T24" s="382">
        <v>34650</v>
      </c>
      <c r="U24" s="382">
        <v>36750</v>
      </c>
      <c r="V24" s="382">
        <v>38850</v>
      </c>
      <c r="W24" s="382">
        <v>40950</v>
      </c>
      <c r="X24" s="382">
        <v>43050</v>
      </c>
      <c r="Y24" s="382">
        <v>45150</v>
      </c>
      <c r="Z24" s="382">
        <v>47250</v>
      </c>
      <c r="AA24" s="383">
        <v>49350</v>
      </c>
      <c r="AB24" s="381">
        <v>42000</v>
      </c>
      <c r="AC24" s="382">
        <v>55450</v>
      </c>
      <c r="AD24" s="382">
        <v>58810</v>
      </c>
      <c r="AE24" s="382">
        <v>62170</v>
      </c>
      <c r="AF24" s="382">
        <v>65530</v>
      </c>
      <c r="AG24" s="382">
        <v>68890</v>
      </c>
      <c r="AH24" s="382">
        <v>72250</v>
      </c>
      <c r="AI24" s="382">
        <v>75610</v>
      </c>
      <c r="AJ24" s="383">
        <v>78970</v>
      </c>
      <c r="AL24" s="381">
        <v>27050</v>
      </c>
      <c r="AM24" s="382">
        <v>35750</v>
      </c>
      <c r="AN24" s="382">
        <v>37914</v>
      </c>
      <c r="AO24" s="382">
        <v>40078</v>
      </c>
      <c r="AP24" s="382">
        <v>42242</v>
      </c>
      <c r="AQ24" s="382">
        <v>44406</v>
      </c>
      <c r="AR24" s="382">
        <v>46570</v>
      </c>
      <c r="AS24" s="382">
        <v>48734</v>
      </c>
      <c r="AT24" s="383">
        <v>50898</v>
      </c>
      <c r="AU24" s="381">
        <v>43300</v>
      </c>
      <c r="AV24" s="382">
        <v>57150</v>
      </c>
      <c r="AW24" s="382">
        <v>60614</v>
      </c>
      <c r="AX24" s="382">
        <v>64078</v>
      </c>
      <c r="AY24" s="382">
        <v>67542</v>
      </c>
      <c r="AZ24" s="382">
        <v>71006</v>
      </c>
      <c r="BA24" s="382">
        <v>74470</v>
      </c>
      <c r="BB24" s="382">
        <v>77934</v>
      </c>
      <c r="BC24" s="383">
        <v>81398</v>
      </c>
      <c r="BE24" s="398">
        <v>30100</v>
      </c>
      <c r="BF24" s="398">
        <v>39750</v>
      </c>
      <c r="BG24">
        <f t="shared" si="0"/>
        <v>42158</v>
      </c>
      <c r="BH24">
        <f t="shared" si="1"/>
        <v>44566</v>
      </c>
      <c r="BI24">
        <f t="shared" si="2"/>
        <v>46974</v>
      </c>
      <c r="BJ24">
        <f t="shared" si="3"/>
        <v>49382</v>
      </c>
      <c r="BK24">
        <f t="shared" si="4"/>
        <v>51790</v>
      </c>
      <c r="BL24">
        <f t="shared" si="5"/>
        <v>54198</v>
      </c>
      <c r="BM24">
        <f t="shared" si="6"/>
        <v>56606</v>
      </c>
      <c r="BN24" s="398">
        <v>48150</v>
      </c>
      <c r="BO24" s="398">
        <v>63550</v>
      </c>
      <c r="BP24">
        <f t="shared" si="7"/>
        <v>67402</v>
      </c>
      <c r="BQ24">
        <f t="shared" si="8"/>
        <v>71254</v>
      </c>
      <c r="BR24">
        <f t="shared" si="9"/>
        <v>75106</v>
      </c>
      <c r="BS24">
        <f t="shared" si="10"/>
        <v>78958</v>
      </c>
      <c r="BT24">
        <f t="shared" si="11"/>
        <v>82810</v>
      </c>
      <c r="BU24">
        <f t="shared" si="12"/>
        <v>86662</v>
      </c>
      <c r="BV24">
        <f t="shared" si="13"/>
        <v>90514</v>
      </c>
    </row>
    <row r="25" spans="1:74" x14ac:dyDescent="0.35">
      <c r="A25" s="298" t="s">
        <v>215</v>
      </c>
      <c r="C25" s="300">
        <v>31500</v>
      </c>
      <c r="D25" s="300">
        <v>31500</v>
      </c>
      <c r="E25" s="300">
        <v>36750</v>
      </c>
      <c r="F25" s="300">
        <v>36750</v>
      </c>
      <c r="G25" s="300">
        <v>36750</v>
      </c>
      <c r="H25" s="300">
        <v>36750</v>
      </c>
      <c r="I25" s="300">
        <v>36750</v>
      </c>
      <c r="J25" s="300">
        <v>36750</v>
      </c>
      <c r="K25" s="300">
        <v>37750</v>
      </c>
      <c r="L25" s="300">
        <v>39900</v>
      </c>
      <c r="M25" s="300">
        <v>42050</v>
      </c>
      <c r="N25" s="300">
        <v>44200</v>
      </c>
      <c r="O25" s="300">
        <v>46400</v>
      </c>
      <c r="P25" s="300">
        <v>48550</v>
      </c>
      <c r="Q25" s="300">
        <v>50700</v>
      </c>
      <c r="S25" s="381">
        <v>26950</v>
      </c>
      <c r="T25" s="382">
        <v>35600</v>
      </c>
      <c r="U25" s="382">
        <v>37756</v>
      </c>
      <c r="V25" s="382">
        <v>39912</v>
      </c>
      <c r="W25" s="382">
        <v>42068</v>
      </c>
      <c r="X25" s="382">
        <v>44224</v>
      </c>
      <c r="Y25" s="382">
        <v>46380</v>
      </c>
      <c r="Z25" s="382">
        <v>48536</v>
      </c>
      <c r="AA25" s="383">
        <v>50692</v>
      </c>
      <c r="AB25" s="381">
        <v>43100</v>
      </c>
      <c r="AC25" s="382">
        <v>56900</v>
      </c>
      <c r="AD25" s="382">
        <v>60348</v>
      </c>
      <c r="AE25" s="382">
        <v>63796</v>
      </c>
      <c r="AF25" s="382">
        <v>67244</v>
      </c>
      <c r="AG25" s="382">
        <v>70692</v>
      </c>
      <c r="AH25" s="382">
        <v>74140</v>
      </c>
      <c r="AI25" s="382">
        <v>77588</v>
      </c>
      <c r="AJ25" s="383">
        <v>81036</v>
      </c>
      <c r="AL25" s="381">
        <v>28250</v>
      </c>
      <c r="AM25" s="382">
        <v>37300</v>
      </c>
      <c r="AN25" s="382">
        <v>39560</v>
      </c>
      <c r="AO25" s="382">
        <v>41820</v>
      </c>
      <c r="AP25" s="382">
        <v>44080</v>
      </c>
      <c r="AQ25" s="382">
        <v>46340</v>
      </c>
      <c r="AR25" s="382">
        <v>48600</v>
      </c>
      <c r="AS25" s="382">
        <v>50860</v>
      </c>
      <c r="AT25" s="383">
        <v>53120</v>
      </c>
      <c r="AU25" s="381">
        <v>45200</v>
      </c>
      <c r="AV25" s="382">
        <v>59650</v>
      </c>
      <c r="AW25" s="382">
        <v>63266</v>
      </c>
      <c r="AX25" s="382">
        <v>66882</v>
      </c>
      <c r="AY25" s="382">
        <v>70498</v>
      </c>
      <c r="AZ25" s="382">
        <v>74114</v>
      </c>
      <c r="BA25" s="382">
        <v>77730</v>
      </c>
      <c r="BB25" s="382">
        <v>81346</v>
      </c>
      <c r="BC25" s="383">
        <v>84962</v>
      </c>
      <c r="BE25" s="398">
        <v>31600</v>
      </c>
      <c r="BF25" s="398">
        <v>41750</v>
      </c>
      <c r="BG25">
        <f t="shared" si="0"/>
        <v>44278</v>
      </c>
      <c r="BH25">
        <f t="shared" si="1"/>
        <v>46806</v>
      </c>
      <c r="BI25">
        <f t="shared" si="2"/>
        <v>49334</v>
      </c>
      <c r="BJ25">
        <f t="shared" si="3"/>
        <v>51862</v>
      </c>
      <c r="BK25">
        <f t="shared" si="4"/>
        <v>54390</v>
      </c>
      <c r="BL25">
        <f t="shared" si="5"/>
        <v>56918</v>
      </c>
      <c r="BM25">
        <f t="shared" si="6"/>
        <v>59446</v>
      </c>
      <c r="BN25" s="398">
        <v>50550</v>
      </c>
      <c r="BO25" s="398">
        <v>66750</v>
      </c>
      <c r="BP25">
        <f t="shared" si="7"/>
        <v>70794</v>
      </c>
      <c r="BQ25">
        <f t="shared" si="8"/>
        <v>74838</v>
      </c>
      <c r="BR25">
        <f t="shared" si="9"/>
        <v>78882</v>
      </c>
      <c r="BS25">
        <f t="shared" si="10"/>
        <v>82926</v>
      </c>
      <c r="BT25">
        <f t="shared" si="11"/>
        <v>86970</v>
      </c>
      <c r="BU25">
        <f t="shared" si="12"/>
        <v>91014</v>
      </c>
      <c r="BV25">
        <f t="shared" si="13"/>
        <v>95058</v>
      </c>
    </row>
    <row r="26" spans="1:74" x14ac:dyDescent="0.35">
      <c r="A26" s="298" t="s">
        <v>216</v>
      </c>
      <c r="C26" s="300">
        <v>36100</v>
      </c>
      <c r="D26" s="300">
        <v>36100</v>
      </c>
      <c r="E26" s="300">
        <v>41515</v>
      </c>
      <c r="F26" s="300">
        <v>41515</v>
      </c>
      <c r="G26" s="300">
        <v>41515</v>
      </c>
      <c r="H26" s="300">
        <v>41900</v>
      </c>
      <c r="I26" s="300">
        <v>44800</v>
      </c>
      <c r="J26" s="300">
        <v>47700</v>
      </c>
      <c r="K26" s="300">
        <v>50550</v>
      </c>
      <c r="L26" s="300">
        <v>53450</v>
      </c>
      <c r="M26" s="300">
        <v>56350</v>
      </c>
      <c r="N26" s="300">
        <v>59250</v>
      </c>
      <c r="O26" s="300">
        <v>62100</v>
      </c>
      <c r="P26" s="300">
        <v>65000</v>
      </c>
      <c r="Q26" s="300">
        <v>67900</v>
      </c>
      <c r="S26" s="381">
        <v>36100</v>
      </c>
      <c r="T26" s="382">
        <v>47700</v>
      </c>
      <c r="U26" s="382">
        <v>50588</v>
      </c>
      <c r="V26" s="382">
        <v>53476</v>
      </c>
      <c r="W26" s="382">
        <v>56364</v>
      </c>
      <c r="X26" s="382">
        <v>59252</v>
      </c>
      <c r="Y26" s="382">
        <v>62140</v>
      </c>
      <c r="Z26" s="382">
        <v>65028</v>
      </c>
      <c r="AA26" s="383">
        <v>67916</v>
      </c>
      <c r="AB26" s="381">
        <v>57750</v>
      </c>
      <c r="AC26" s="382">
        <v>76250</v>
      </c>
      <c r="AD26" s="382">
        <v>80870</v>
      </c>
      <c r="AE26" s="382">
        <v>85490</v>
      </c>
      <c r="AF26" s="382">
        <v>90110</v>
      </c>
      <c r="AG26" s="382">
        <v>94730</v>
      </c>
      <c r="AH26" s="382">
        <v>99350</v>
      </c>
      <c r="AI26" s="382">
        <v>103970</v>
      </c>
      <c r="AJ26" s="383">
        <v>108590</v>
      </c>
      <c r="AL26" s="381">
        <v>36100</v>
      </c>
      <c r="AM26" s="382">
        <v>47700</v>
      </c>
      <c r="AN26" s="382">
        <v>50588</v>
      </c>
      <c r="AO26" s="382">
        <v>53476</v>
      </c>
      <c r="AP26" s="382">
        <v>56364</v>
      </c>
      <c r="AQ26" s="382">
        <v>59252</v>
      </c>
      <c r="AR26" s="382">
        <v>62140</v>
      </c>
      <c r="AS26" s="382">
        <v>65028</v>
      </c>
      <c r="AT26" s="383">
        <v>67916</v>
      </c>
      <c r="AU26" s="381">
        <v>57750</v>
      </c>
      <c r="AV26" s="382">
        <v>76250</v>
      </c>
      <c r="AW26" s="382">
        <v>80870</v>
      </c>
      <c r="AX26" s="382">
        <v>85490</v>
      </c>
      <c r="AY26" s="382">
        <v>90110</v>
      </c>
      <c r="AZ26" s="382">
        <v>94730</v>
      </c>
      <c r="BA26" s="382">
        <v>99350</v>
      </c>
      <c r="BB26" s="382">
        <v>103970</v>
      </c>
      <c r="BC26" s="383">
        <v>108590</v>
      </c>
      <c r="BE26" s="398">
        <v>39350</v>
      </c>
      <c r="BF26" s="398">
        <v>51950</v>
      </c>
      <c r="BG26">
        <f t="shared" si="0"/>
        <v>55098</v>
      </c>
      <c r="BH26">
        <f t="shared" si="1"/>
        <v>58246</v>
      </c>
      <c r="BI26">
        <f t="shared" si="2"/>
        <v>61394</v>
      </c>
      <c r="BJ26">
        <f t="shared" si="3"/>
        <v>64542</v>
      </c>
      <c r="BK26">
        <f t="shared" si="4"/>
        <v>67690</v>
      </c>
      <c r="BL26">
        <f t="shared" si="5"/>
        <v>70838</v>
      </c>
      <c r="BM26">
        <f t="shared" si="6"/>
        <v>73986</v>
      </c>
      <c r="BN26" s="398">
        <v>62950</v>
      </c>
      <c r="BO26" s="398">
        <v>83100</v>
      </c>
      <c r="BP26">
        <f t="shared" si="7"/>
        <v>88136</v>
      </c>
      <c r="BQ26">
        <f t="shared" si="8"/>
        <v>93172</v>
      </c>
      <c r="BR26">
        <f t="shared" si="9"/>
        <v>98208</v>
      </c>
      <c r="BS26">
        <f t="shared" si="10"/>
        <v>103244</v>
      </c>
      <c r="BT26">
        <f t="shared" si="11"/>
        <v>108280</v>
      </c>
      <c r="BU26">
        <f t="shared" si="12"/>
        <v>113316</v>
      </c>
      <c r="BV26">
        <f t="shared" si="13"/>
        <v>118352</v>
      </c>
    </row>
    <row r="27" spans="1:74" x14ac:dyDescent="0.35">
      <c r="A27" s="298" t="s">
        <v>217</v>
      </c>
      <c r="C27" s="300">
        <v>31500</v>
      </c>
      <c r="D27" s="300">
        <v>31500</v>
      </c>
      <c r="E27" s="300">
        <v>36750</v>
      </c>
      <c r="F27" s="300">
        <v>36750</v>
      </c>
      <c r="G27" s="300">
        <v>36750</v>
      </c>
      <c r="H27" s="300">
        <v>36750</v>
      </c>
      <c r="I27" s="300">
        <v>36750</v>
      </c>
      <c r="J27" s="300">
        <v>36750</v>
      </c>
      <c r="K27" s="300">
        <v>36750</v>
      </c>
      <c r="L27" s="300">
        <v>38850</v>
      </c>
      <c r="M27" s="300">
        <v>41000</v>
      </c>
      <c r="N27" s="300">
        <v>43050</v>
      </c>
      <c r="O27" s="300">
        <v>45150</v>
      </c>
      <c r="P27" s="300">
        <v>47250</v>
      </c>
      <c r="Q27" s="300">
        <v>49350</v>
      </c>
      <c r="S27" s="381">
        <v>26250</v>
      </c>
      <c r="T27" s="382">
        <v>34650</v>
      </c>
      <c r="U27" s="382">
        <v>36750</v>
      </c>
      <c r="V27" s="382">
        <v>38850</v>
      </c>
      <c r="W27" s="382">
        <v>40950</v>
      </c>
      <c r="X27" s="382">
        <v>43050</v>
      </c>
      <c r="Y27" s="382">
        <v>45150</v>
      </c>
      <c r="Z27" s="382">
        <v>47250</v>
      </c>
      <c r="AA27" s="383">
        <v>49350</v>
      </c>
      <c r="AB27" s="381">
        <v>42000</v>
      </c>
      <c r="AC27" s="382">
        <v>55450</v>
      </c>
      <c r="AD27" s="382">
        <v>58810</v>
      </c>
      <c r="AE27" s="382">
        <v>62170</v>
      </c>
      <c r="AF27" s="382">
        <v>65530</v>
      </c>
      <c r="AG27" s="382">
        <v>68890</v>
      </c>
      <c r="AH27" s="382">
        <v>72250</v>
      </c>
      <c r="AI27" s="382">
        <v>75610</v>
      </c>
      <c r="AJ27" s="383">
        <v>78970</v>
      </c>
      <c r="AL27" s="381">
        <v>27050</v>
      </c>
      <c r="AM27" s="382">
        <v>35750</v>
      </c>
      <c r="AN27" s="382">
        <v>37914</v>
      </c>
      <c r="AO27" s="382">
        <v>40078</v>
      </c>
      <c r="AP27" s="382">
        <v>42242</v>
      </c>
      <c r="AQ27" s="382">
        <v>44406</v>
      </c>
      <c r="AR27" s="382">
        <v>46570</v>
      </c>
      <c r="AS27" s="382">
        <v>48734</v>
      </c>
      <c r="AT27" s="383">
        <v>50898</v>
      </c>
      <c r="AU27" s="381">
        <v>43300</v>
      </c>
      <c r="AV27" s="382">
        <v>57150</v>
      </c>
      <c r="AW27" s="382">
        <v>60614</v>
      </c>
      <c r="AX27" s="382">
        <v>64078</v>
      </c>
      <c r="AY27" s="382">
        <v>67542</v>
      </c>
      <c r="AZ27" s="382">
        <v>71006</v>
      </c>
      <c r="BA27" s="382">
        <v>74470</v>
      </c>
      <c r="BB27" s="382">
        <v>77934</v>
      </c>
      <c r="BC27" s="383">
        <v>81398</v>
      </c>
      <c r="BE27" s="398">
        <v>30100</v>
      </c>
      <c r="BF27" s="398">
        <v>39750</v>
      </c>
      <c r="BG27">
        <f t="shared" si="0"/>
        <v>42158</v>
      </c>
      <c r="BH27">
        <f t="shared" si="1"/>
        <v>44566</v>
      </c>
      <c r="BI27">
        <f t="shared" si="2"/>
        <v>46974</v>
      </c>
      <c r="BJ27">
        <f t="shared" si="3"/>
        <v>49382</v>
      </c>
      <c r="BK27">
        <f t="shared" si="4"/>
        <v>51790</v>
      </c>
      <c r="BL27">
        <f t="shared" si="5"/>
        <v>54198</v>
      </c>
      <c r="BM27">
        <f t="shared" si="6"/>
        <v>56606</v>
      </c>
      <c r="BN27" s="398">
        <v>48150</v>
      </c>
      <c r="BO27" s="398">
        <v>63550</v>
      </c>
      <c r="BP27">
        <f t="shared" si="7"/>
        <v>67402</v>
      </c>
      <c r="BQ27">
        <f t="shared" si="8"/>
        <v>71254</v>
      </c>
      <c r="BR27">
        <f t="shared" si="9"/>
        <v>75106</v>
      </c>
      <c r="BS27">
        <f t="shared" si="10"/>
        <v>78958</v>
      </c>
      <c r="BT27">
        <f t="shared" si="11"/>
        <v>82810</v>
      </c>
      <c r="BU27">
        <f t="shared" si="12"/>
        <v>86662</v>
      </c>
      <c r="BV27">
        <f t="shared" si="13"/>
        <v>90514</v>
      </c>
    </row>
    <row r="28" spans="1:74" x14ac:dyDescent="0.35">
      <c r="A28" s="298" t="s">
        <v>218</v>
      </c>
      <c r="C28" s="300">
        <v>31500</v>
      </c>
      <c r="D28" s="300">
        <v>31500</v>
      </c>
      <c r="E28" s="300">
        <v>36750</v>
      </c>
      <c r="F28" s="300">
        <v>36750</v>
      </c>
      <c r="G28" s="300">
        <v>36750</v>
      </c>
      <c r="H28" s="300">
        <v>36750</v>
      </c>
      <c r="I28" s="300">
        <v>36750</v>
      </c>
      <c r="J28" s="300">
        <v>36750</v>
      </c>
      <c r="K28" s="300">
        <v>36750</v>
      </c>
      <c r="L28" s="300">
        <v>38850</v>
      </c>
      <c r="M28" s="300">
        <v>41000</v>
      </c>
      <c r="N28" s="300">
        <v>43050</v>
      </c>
      <c r="O28" s="300">
        <v>45150</v>
      </c>
      <c r="P28" s="300">
        <v>47250</v>
      </c>
      <c r="Q28" s="300">
        <v>49350</v>
      </c>
      <c r="S28" s="381">
        <v>26250</v>
      </c>
      <c r="T28" s="382">
        <v>34650</v>
      </c>
      <c r="U28" s="382">
        <v>36750</v>
      </c>
      <c r="V28" s="382">
        <v>38850</v>
      </c>
      <c r="W28" s="382">
        <v>40950</v>
      </c>
      <c r="X28" s="382">
        <v>43050</v>
      </c>
      <c r="Y28" s="382">
        <v>45150</v>
      </c>
      <c r="Z28" s="382">
        <v>47250</v>
      </c>
      <c r="AA28" s="383">
        <v>49350</v>
      </c>
      <c r="AB28" s="381">
        <v>42000</v>
      </c>
      <c r="AC28" s="382">
        <v>55450</v>
      </c>
      <c r="AD28" s="382">
        <v>58810</v>
      </c>
      <c r="AE28" s="382">
        <v>62170</v>
      </c>
      <c r="AF28" s="382">
        <v>65530</v>
      </c>
      <c r="AG28" s="382">
        <v>68890</v>
      </c>
      <c r="AH28" s="382">
        <v>72250</v>
      </c>
      <c r="AI28" s="382">
        <v>75610</v>
      </c>
      <c r="AJ28" s="383">
        <v>78970</v>
      </c>
      <c r="AL28" s="381">
        <v>27050</v>
      </c>
      <c r="AM28" s="382">
        <v>35750</v>
      </c>
      <c r="AN28" s="382">
        <v>37914</v>
      </c>
      <c r="AO28" s="382">
        <v>40078</v>
      </c>
      <c r="AP28" s="382">
        <v>42242</v>
      </c>
      <c r="AQ28" s="382">
        <v>44406</v>
      </c>
      <c r="AR28" s="382">
        <v>46570</v>
      </c>
      <c r="AS28" s="382">
        <v>48734</v>
      </c>
      <c r="AT28" s="383">
        <v>50898</v>
      </c>
      <c r="AU28" s="381">
        <v>43300</v>
      </c>
      <c r="AV28" s="382">
        <v>57150</v>
      </c>
      <c r="AW28" s="382">
        <v>60614</v>
      </c>
      <c r="AX28" s="382">
        <v>64078</v>
      </c>
      <c r="AY28" s="382">
        <v>67542</v>
      </c>
      <c r="AZ28" s="382">
        <v>71006</v>
      </c>
      <c r="BA28" s="382">
        <v>74470</v>
      </c>
      <c r="BB28" s="382">
        <v>77934</v>
      </c>
      <c r="BC28" s="383">
        <v>81398</v>
      </c>
      <c r="BE28" s="398">
        <v>30100</v>
      </c>
      <c r="BF28" s="398">
        <v>39750</v>
      </c>
      <c r="BG28">
        <f t="shared" si="0"/>
        <v>42158</v>
      </c>
      <c r="BH28">
        <f t="shared" si="1"/>
        <v>44566</v>
      </c>
      <c r="BI28">
        <f t="shared" si="2"/>
        <v>46974</v>
      </c>
      <c r="BJ28">
        <f t="shared" si="3"/>
        <v>49382</v>
      </c>
      <c r="BK28">
        <f t="shared" si="4"/>
        <v>51790</v>
      </c>
      <c r="BL28">
        <f t="shared" si="5"/>
        <v>54198</v>
      </c>
      <c r="BM28">
        <f t="shared" si="6"/>
        <v>56606</v>
      </c>
      <c r="BN28" s="398">
        <v>48150</v>
      </c>
      <c r="BO28" s="398">
        <v>63550</v>
      </c>
      <c r="BP28">
        <f t="shared" si="7"/>
        <v>67402</v>
      </c>
      <c r="BQ28">
        <f t="shared" si="8"/>
        <v>71254</v>
      </c>
      <c r="BR28">
        <f t="shared" si="9"/>
        <v>75106</v>
      </c>
      <c r="BS28">
        <f t="shared" si="10"/>
        <v>78958</v>
      </c>
      <c r="BT28">
        <f t="shared" si="11"/>
        <v>82810</v>
      </c>
      <c r="BU28">
        <f t="shared" si="12"/>
        <v>86662</v>
      </c>
      <c r="BV28">
        <f t="shared" si="13"/>
        <v>90514</v>
      </c>
    </row>
    <row r="29" spans="1:74" x14ac:dyDescent="0.35">
      <c r="A29" s="298" t="s">
        <v>219</v>
      </c>
      <c r="C29" s="300">
        <v>35409.5</v>
      </c>
      <c r="D29" s="300">
        <v>35409.5</v>
      </c>
      <c r="E29" s="300">
        <v>40721</v>
      </c>
      <c r="F29" s="300">
        <v>40721</v>
      </c>
      <c r="G29" s="300">
        <v>40721</v>
      </c>
      <c r="H29" s="300">
        <v>40721</v>
      </c>
      <c r="I29" s="300">
        <v>40721</v>
      </c>
      <c r="J29" s="300">
        <v>41250</v>
      </c>
      <c r="K29" s="300">
        <v>43750</v>
      </c>
      <c r="L29" s="300">
        <v>46250</v>
      </c>
      <c r="M29" s="300">
        <v>48800</v>
      </c>
      <c r="N29" s="300">
        <v>51250</v>
      </c>
      <c r="O29" s="300">
        <v>53750</v>
      </c>
      <c r="P29" s="300">
        <v>56250</v>
      </c>
      <c r="Q29" s="300">
        <v>58750</v>
      </c>
      <c r="S29" s="381">
        <v>31250</v>
      </c>
      <c r="T29" s="382">
        <v>41250</v>
      </c>
      <c r="U29" s="382">
        <v>43750</v>
      </c>
      <c r="V29" s="382">
        <v>46250</v>
      </c>
      <c r="W29" s="382">
        <v>48750</v>
      </c>
      <c r="X29" s="382">
        <v>51250</v>
      </c>
      <c r="Y29" s="382">
        <v>53750</v>
      </c>
      <c r="Z29" s="382">
        <v>56250</v>
      </c>
      <c r="AA29" s="383">
        <v>58750</v>
      </c>
      <c r="AB29" s="381">
        <v>50000</v>
      </c>
      <c r="AC29" s="382">
        <v>66000</v>
      </c>
      <c r="AD29" s="382">
        <v>70000</v>
      </c>
      <c r="AE29" s="382">
        <v>74000</v>
      </c>
      <c r="AF29" s="382">
        <v>78000</v>
      </c>
      <c r="AG29" s="382">
        <v>82000</v>
      </c>
      <c r="AH29" s="382">
        <v>86000</v>
      </c>
      <c r="AI29" s="382">
        <v>90000</v>
      </c>
      <c r="AJ29" s="383">
        <v>94000</v>
      </c>
      <c r="AL29" s="381">
        <v>31250</v>
      </c>
      <c r="AM29" s="382">
        <v>41250</v>
      </c>
      <c r="AN29" s="382">
        <v>43750</v>
      </c>
      <c r="AO29" s="382">
        <v>46250</v>
      </c>
      <c r="AP29" s="382">
        <v>48750</v>
      </c>
      <c r="AQ29" s="382">
        <v>51250</v>
      </c>
      <c r="AR29" s="382">
        <v>53750</v>
      </c>
      <c r="AS29" s="382">
        <v>56250</v>
      </c>
      <c r="AT29" s="383">
        <v>58750</v>
      </c>
      <c r="AU29" s="381">
        <v>50000</v>
      </c>
      <c r="AV29" s="382">
        <v>66000</v>
      </c>
      <c r="AW29" s="382">
        <v>70000</v>
      </c>
      <c r="AX29" s="382">
        <v>74000</v>
      </c>
      <c r="AY29" s="382">
        <v>78000</v>
      </c>
      <c r="AZ29" s="382">
        <v>82000</v>
      </c>
      <c r="BA29" s="382">
        <v>86000</v>
      </c>
      <c r="BB29" s="382">
        <v>90000</v>
      </c>
      <c r="BC29" s="383">
        <v>94000</v>
      </c>
      <c r="BE29" s="398">
        <v>31250</v>
      </c>
      <c r="BF29" s="398">
        <v>41250</v>
      </c>
      <c r="BG29">
        <f t="shared" si="0"/>
        <v>43750</v>
      </c>
      <c r="BH29">
        <f t="shared" si="1"/>
        <v>46250</v>
      </c>
      <c r="BI29">
        <f t="shared" si="2"/>
        <v>48750</v>
      </c>
      <c r="BJ29">
        <f t="shared" si="3"/>
        <v>51250</v>
      </c>
      <c r="BK29">
        <f t="shared" si="4"/>
        <v>53750</v>
      </c>
      <c r="BL29">
        <f t="shared" si="5"/>
        <v>56250</v>
      </c>
      <c r="BM29">
        <f t="shared" si="6"/>
        <v>58750</v>
      </c>
      <c r="BN29" s="398">
        <v>50000</v>
      </c>
      <c r="BO29" s="398">
        <v>66000</v>
      </c>
      <c r="BP29">
        <f t="shared" si="7"/>
        <v>70000</v>
      </c>
      <c r="BQ29">
        <f t="shared" si="8"/>
        <v>74000</v>
      </c>
      <c r="BR29">
        <f t="shared" si="9"/>
        <v>78000</v>
      </c>
      <c r="BS29">
        <f t="shared" si="10"/>
        <v>82000</v>
      </c>
      <c r="BT29">
        <f t="shared" si="11"/>
        <v>86000</v>
      </c>
      <c r="BU29">
        <f t="shared" si="12"/>
        <v>90000</v>
      </c>
      <c r="BV29">
        <f t="shared" si="13"/>
        <v>94000</v>
      </c>
    </row>
    <row r="30" spans="1:74" x14ac:dyDescent="0.35">
      <c r="A30" s="298" t="s">
        <v>220</v>
      </c>
      <c r="C30" s="300">
        <v>35189.5</v>
      </c>
      <c r="D30" s="300">
        <v>35189.5</v>
      </c>
      <c r="E30" s="300">
        <v>40468</v>
      </c>
      <c r="F30" s="300">
        <v>40468</v>
      </c>
      <c r="G30" s="300">
        <v>40468</v>
      </c>
      <c r="H30" s="300">
        <v>40468</v>
      </c>
      <c r="I30" s="300">
        <v>40468</v>
      </c>
      <c r="J30" s="300">
        <v>42750</v>
      </c>
      <c r="K30" s="300">
        <v>45300</v>
      </c>
      <c r="L30" s="300">
        <v>47900</v>
      </c>
      <c r="M30" s="300">
        <v>50500</v>
      </c>
      <c r="N30" s="300">
        <v>53100</v>
      </c>
      <c r="O30" s="300">
        <v>55650</v>
      </c>
      <c r="P30" s="300">
        <v>58250</v>
      </c>
      <c r="Q30" s="300">
        <v>60850</v>
      </c>
      <c r="S30" s="381">
        <v>32350</v>
      </c>
      <c r="T30" s="382">
        <v>42750</v>
      </c>
      <c r="U30" s="382">
        <v>45338</v>
      </c>
      <c r="V30" s="382">
        <v>47926</v>
      </c>
      <c r="W30" s="382">
        <v>50514</v>
      </c>
      <c r="X30" s="382">
        <v>53102</v>
      </c>
      <c r="Y30" s="382">
        <v>55690</v>
      </c>
      <c r="Z30" s="382">
        <v>58278</v>
      </c>
      <c r="AA30" s="383">
        <v>60866</v>
      </c>
      <c r="AB30" s="381">
        <v>51750</v>
      </c>
      <c r="AC30" s="382">
        <v>68300</v>
      </c>
      <c r="AD30" s="382">
        <v>72440</v>
      </c>
      <c r="AE30" s="382">
        <v>76580</v>
      </c>
      <c r="AF30" s="382">
        <v>80720</v>
      </c>
      <c r="AG30" s="382">
        <v>84860</v>
      </c>
      <c r="AH30" s="382">
        <v>89000</v>
      </c>
      <c r="AI30" s="382">
        <v>93140</v>
      </c>
      <c r="AJ30" s="383">
        <v>97280</v>
      </c>
      <c r="AL30" s="381">
        <v>32350</v>
      </c>
      <c r="AM30" s="382">
        <v>42750</v>
      </c>
      <c r="AN30" s="382">
        <v>45338</v>
      </c>
      <c r="AO30" s="382">
        <v>47926</v>
      </c>
      <c r="AP30" s="382">
        <v>50514</v>
      </c>
      <c r="AQ30" s="382">
        <v>53102</v>
      </c>
      <c r="AR30" s="382">
        <v>55690</v>
      </c>
      <c r="AS30" s="382">
        <v>58278</v>
      </c>
      <c r="AT30" s="383">
        <v>60866</v>
      </c>
      <c r="AU30" s="381">
        <v>51750</v>
      </c>
      <c r="AV30" s="382">
        <v>68300</v>
      </c>
      <c r="AW30" s="382">
        <v>72440</v>
      </c>
      <c r="AX30" s="382">
        <v>76580</v>
      </c>
      <c r="AY30" s="382">
        <v>80720</v>
      </c>
      <c r="AZ30" s="382">
        <v>84860</v>
      </c>
      <c r="BA30" s="382">
        <v>89000</v>
      </c>
      <c r="BB30" s="382">
        <v>93140</v>
      </c>
      <c r="BC30" s="383">
        <v>97280</v>
      </c>
      <c r="BE30" s="398">
        <v>35800</v>
      </c>
      <c r="BF30" s="398">
        <v>47300</v>
      </c>
      <c r="BG30">
        <f t="shared" si="0"/>
        <v>50164</v>
      </c>
      <c r="BH30">
        <f t="shared" si="1"/>
        <v>53028</v>
      </c>
      <c r="BI30">
        <f t="shared" si="2"/>
        <v>55892</v>
      </c>
      <c r="BJ30">
        <f t="shared" si="3"/>
        <v>58756</v>
      </c>
      <c r="BK30">
        <f t="shared" si="4"/>
        <v>61620</v>
      </c>
      <c r="BL30">
        <f t="shared" si="5"/>
        <v>64484</v>
      </c>
      <c r="BM30">
        <f t="shared" si="6"/>
        <v>67348</v>
      </c>
      <c r="BN30" s="398">
        <v>57300</v>
      </c>
      <c r="BO30" s="398">
        <v>75650</v>
      </c>
      <c r="BP30">
        <f t="shared" si="7"/>
        <v>80234</v>
      </c>
      <c r="BQ30">
        <f t="shared" si="8"/>
        <v>84818</v>
      </c>
      <c r="BR30">
        <f t="shared" si="9"/>
        <v>89402</v>
      </c>
      <c r="BS30">
        <f t="shared" si="10"/>
        <v>93986</v>
      </c>
      <c r="BT30">
        <f t="shared" si="11"/>
        <v>98570</v>
      </c>
      <c r="BU30">
        <f t="shared" si="12"/>
        <v>103154</v>
      </c>
      <c r="BV30">
        <f t="shared" si="13"/>
        <v>107738</v>
      </c>
    </row>
    <row r="31" spans="1:74" x14ac:dyDescent="0.35">
      <c r="A31" s="298" t="s">
        <v>221</v>
      </c>
      <c r="C31" s="300">
        <v>35220</v>
      </c>
      <c r="D31" s="300">
        <v>35220</v>
      </c>
      <c r="E31" s="300">
        <v>41090</v>
      </c>
      <c r="F31" s="300">
        <v>41090</v>
      </c>
      <c r="G31" s="300">
        <v>41090</v>
      </c>
      <c r="H31" s="300">
        <v>41090</v>
      </c>
      <c r="I31" s="300">
        <v>41090</v>
      </c>
      <c r="J31" s="300">
        <v>41090</v>
      </c>
      <c r="K31" s="300">
        <v>41100</v>
      </c>
      <c r="L31" s="300">
        <v>43450</v>
      </c>
      <c r="M31" s="300">
        <v>45800</v>
      </c>
      <c r="N31" s="300">
        <v>48150</v>
      </c>
      <c r="O31" s="300">
        <v>50500</v>
      </c>
      <c r="P31" s="300">
        <v>52850</v>
      </c>
      <c r="Q31" s="300">
        <v>55200</v>
      </c>
      <c r="S31" s="381">
        <v>29350</v>
      </c>
      <c r="T31" s="382">
        <v>38750</v>
      </c>
      <c r="U31" s="382">
        <v>41098</v>
      </c>
      <c r="V31" s="382">
        <v>43446</v>
      </c>
      <c r="W31" s="382">
        <v>45794</v>
      </c>
      <c r="X31" s="382">
        <v>48142</v>
      </c>
      <c r="Y31" s="382">
        <v>50490</v>
      </c>
      <c r="Z31" s="382">
        <v>52838</v>
      </c>
      <c r="AA31" s="383">
        <v>55186</v>
      </c>
      <c r="AB31" s="381">
        <v>46950</v>
      </c>
      <c r="AC31" s="382">
        <v>61950</v>
      </c>
      <c r="AD31" s="382">
        <v>65706</v>
      </c>
      <c r="AE31" s="382">
        <v>69462</v>
      </c>
      <c r="AF31" s="382">
        <v>73218</v>
      </c>
      <c r="AG31" s="382">
        <v>76974</v>
      </c>
      <c r="AH31" s="382">
        <v>80730</v>
      </c>
      <c r="AI31" s="382">
        <v>84486</v>
      </c>
      <c r="AJ31" s="383">
        <v>88242</v>
      </c>
      <c r="AL31" s="381">
        <v>29350</v>
      </c>
      <c r="AM31" s="382">
        <v>38750</v>
      </c>
      <c r="AN31" s="382">
        <v>41098</v>
      </c>
      <c r="AO31" s="382">
        <v>43446</v>
      </c>
      <c r="AP31" s="382">
        <v>45794</v>
      </c>
      <c r="AQ31" s="382">
        <v>48142</v>
      </c>
      <c r="AR31" s="382">
        <v>50490</v>
      </c>
      <c r="AS31" s="382">
        <v>52838</v>
      </c>
      <c r="AT31" s="383">
        <v>55186</v>
      </c>
      <c r="AU31" s="381">
        <v>46950</v>
      </c>
      <c r="AV31" s="382">
        <v>61950</v>
      </c>
      <c r="AW31" s="382">
        <v>65706</v>
      </c>
      <c r="AX31" s="382">
        <v>69462</v>
      </c>
      <c r="AY31" s="382">
        <v>73218</v>
      </c>
      <c r="AZ31" s="382">
        <v>76974</v>
      </c>
      <c r="BA31" s="382">
        <v>80730</v>
      </c>
      <c r="BB31" s="382">
        <v>84486</v>
      </c>
      <c r="BC31" s="383">
        <v>88242</v>
      </c>
      <c r="BE31" s="398">
        <v>31500</v>
      </c>
      <c r="BF31" s="398">
        <v>41600</v>
      </c>
      <c r="BG31">
        <f t="shared" si="0"/>
        <v>44120</v>
      </c>
      <c r="BH31">
        <f t="shared" si="1"/>
        <v>46640</v>
      </c>
      <c r="BI31">
        <f t="shared" si="2"/>
        <v>49160</v>
      </c>
      <c r="BJ31">
        <f t="shared" si="3"/>
        <v>51680</v>
      </c>
      <c r="BK31">
        <f t="shared" si="4"/>
        <v>54200</v>
      </c>
      <c r="BL31">
        <f t="shared" si="5"/>
        <v>56720</v>
      </c>
      <c r="BM31">
        <f t="shared" si="6"/>
        <v>59240</v>
      </c>
      <c r="BN31" s="398">
        <v>50400</v>
      </c>
      <c r="BO31" s="398">
        <v>66550</v>
      </c>
      <c r="BP31">
        <f t="shared" si="7"/>
        <v>70582</v>
      </c>
      <c r="BQ31">
        <f t="shared" si="8"/>
        <v>74614</v>
      </c>
      <c r="BR31">
        <f t="shared" si="9"/>
        <v>78646</v>
      </c>
      <c r="BS31">
        <f t="shared" si="10"/>
        <v>82678</v>
      </c>
      <c r="BT31">
        <f t="shared" si="11"/>
        <v>86710</v>
      </c>
      <c r="BU31">
        <f t="shared" si="12"/>
        <v>90742</v>
      </c>
      <c r="BV31">
        <f t="shared" si="13"/>
        <v>94774</v>
      </c>
    </row>
    <row r="32" spans="1:74" x14ac:dyDescent="0.35">
      <c r="A32" s="298" t="s">
        <v>222</v>
      </c>
      <c r="C32" s="300">
        <v>31500</v>
      </c>
      <c r="D32" s="300">
        <v>31500</v>
      </c>
      <c r="E32" s="300">
        <v>36750</v>
      </c>
      <c r="F32" s="300">
        <v>36750</v>
      </c>
      <c r="G32" s="300">
        <v>36750</v>
      </c>
      <c r="H32" s="300">
        <v>36750</v>
      </c>
      <c r="I32" s="300">
        <v>36750</v>
      </c>
      <c r="J32" s="300">
        <v>36750</v>
      </c>
      <c r="K32" s="300">
        <v>36750</v>
      </c>
      <c r="L32" s="300">
        <v>38850</v>
      </c>
      <c r="M32" s="300">
        <v>41000</v>
      </c>
      <c r="N32" s="300">
        <v>43050</v>
      </c>
      <c r="O32" s="300">
        <v>45150</v>
      </c>
      <c r="P32" s="300">
        <v>47250</v>
      </c>
      <c r="Q32" s="300">
        <v>49350</v>
      </c>
      <c r="S32" s="381">
        <v>26250</v>
      </c>
      <c r="T32" s="382">
        <v>34650</v>
      </c>
      <c r="U32" s="382">
        <v>36750</v>
      </c>
      <c r="V32" s="382">
        <v>38850</v>
      </c>
      <c r="W32" s="382">
        <v>40950</v>
      </c>
      <c r="X32" s="382">
        <v>43050</v>
      </c>
      <c r="Y32" s="382">
        <v>45150</v>
      </c>
      <c r="Z32" s="382">
        <v>47250</v>
      </c>
      <c r="AA32" s="383">
        <v>49350</v>
      </c>
      <c r="AB32" s="381">
        <v>42000</v>
      </c>
      <c r="AC32" s="382">
        <v>55450</v>
      </c>
      <c r="AD32" s="382">
        <v>58810</v>
      </c>
      <c r="AE32" s="382">
        <v>62170</v>
      </c>
      <c r="AF32" s="382">
        <v>65530</v>
      </c>
      <c r="AG32" s="382">
        <v>68890</v>
      </c>
      <c r="AH32" s="382">
        <v>72250</v>
      </c>
      <c r="AI32" s="382">
        <v>75610</v>
      </c>
      <c r="AJ32" s="383">
        <v>78970</v>
      </c>
      <c r="AL32" s="381">
        <v>27050</v>
      </c>
      <c r="AM32" s="382">
        <v>35750</v>
      </c>
      <c r="AN32" s="382">
        <v>37914</v>
      </c>
      <c r="AO32" s="382">
        <v>40078</v>
      </c>
      <c r="AP32" s="382">
        <v>42242</v>
      </c>
      <c r="AQ32" s="382">
        <v>44406</v>
      </c>
      <c r="AR32" s="382">
        <v>46570</v>
      </c>
      <c r="AS32" s="382">
        <v>48734</v>
      </c>
      <c r="AT32" s="383">
        <v>50898</v>
      </c>
      <c r="AU32" s="381">
        <v>43300</v>
      </c>
      <c r="AV32" s="382">
        <v>57150</v>
      </c>
      <c r="AW32" s="382">
        <v>60614</v>
      </c>
      <c r="AX32" s="382">
        <v>64078</v>
      </c>
      <c r="AY32" s="382">
        <v>67542</v>
      </c>
      <c r="AZ32" s="382">
        <v>71006</v>
      </c>
      <c r="BA32" s="382">
        <v>74470</v>
      </c>
      <c r="BB32" s="382">
        <v>77934</v>
      </c>
      <c r="BC32" s="383">
        <v>81398</v>
      </c>
      <c r="BE32" s="398">
        <v>30100</v>
      </c>
      <c r="BF32" s="398">
        <v>39750</v>
      </c>
      <c r="BG32">
        <f t="shared" si="0"/>
        <v>42158</v>
      </c>
      <c r="BH32">
        <f t="shared" si="1"/>
        <v>44566</v>
      </c>
      <c r="BI32">
        <f t="shared" si="2"/>
        <v>46974</v>
      </c>
      <c r="BJ32">
        <f t="shared" si="3"/>
        <v>49382</v>
      </c>
      <c r="BK32">
        <f t="shared" si="4"/>
        <v>51790</v>
      </c>
      <c r="BL32">
        <f t="shared" si="5"/>
        <v>54198</v>
      </c>
      <c r="BM32">
        <f t="shared" si="6"/>
        <v>56606</v>
      </c>
      <c r="BN32" s="398">
        <v>48150</v>
      </c>
      <c r="BO32" s="398">
        <v>63550</v>
      </c>
      <c r="BP32">
        <f t="shared" si="7"/>
        <v>67402</v>
      </c>
      <c r="BQ32">
        <f t="shared" si="8"/>
        <v>71254</v>
      </c>
      <c r="BR32">
        <f t="shared" si="9"/>
        <v>75106</v>
      </c>
      <c r="BS32">
        <f t="shared" si="10"/>
        <v>78958</v>
      </c>
      <c r="BT32">
        <f t="shared" si="11"/>
        <v>82810</v>
      </c>
      <c r="BU32">
        <f t="shared" si="12"/>
        <v>86662</v>
      </c>
      <c r="BV32">
        <f t="shared" si="13"/>
        <v>90514</v>
      </c>
    </row>
    <row r="33" spans="1:74" x14ac:dyDescent="0.35">
      <c r="A33" s="298" t="s">
        <v>223</v>
      </c>
      <c r="C33" s="300">
        <v>33180</v>
      </c>
      <c r="D33" s="300">
        <v>33180</v>
      </c>
      <c r="E33" s="300">
        <v>38710</v>
      </c>
      <c r="F33" s="300">
        <v>38710</v>
      </c>
      <c r="G33" s="300">
        <v>38710</v>
      </c>
      <c r="H33" s="300">
        <v>38710</v>
      </c>
      <c r="I33" s="300">
        <v>38710</v>
      </c>
      <c r="J33" s="300">
        <v>38710</v>
      </c>
      <c r="K33" s="300">
        <v>38750</v>
      </c>
      <c r="L33" s="300">
        <v>40950</v>
      </c>
      <c r="M33" s="300">
        <v>43150</v>
      </c>
      <c r="N33" s="300">
        <v>45350</v>
      </c>
      <c r="O33" s="300">
        <v>47600</v>
      </c>
      <c r="P33" s="300">
        <v>49800</v>
      </c>
      <c r="Q33" s="300">
        <v>52000</v>
      </c>
      <c r="S33" s="381">
        <v>27650</v>
      </c>
      <c r="T33" s="382">
        <v>36500</v>
      </c>
      <c r="U33" s="382">
        <v>38712</v>
      </c>
      <c r="V33" s="382">
        <v>40924</v>
      </c>
      <c r="W33" s="382">
        <v>43136</v>
      </c>
      <c r="X33" s="382">
        <v>45348</v>
      </c>
      <c r="Y33" s="382">
        <v>47560</v>
      </c>
      <c r="Z33" s="382">
        <v>49772</v>
      </c>
      <c r="AA33" s="383">
        <v>51984</v>
      </c>
      <c r="AB33" s="381">
        <v>44250</v>
      </c>
      <c r="AC33" s="382">
        <v>58400</v>
      </c>
      <c r="AD33" s="382">
        <v>61940</v>
      </c>
      <c r="AE33" s="382">
        <v>65480</v>
      </c>
      <c r="AF33" s="382">
        <v>69020</v>
      </c>
      <c r="AG33" s="382">
        <v>72560</v>
      </c>
      <c r="AH33" s="382">
        <v>76100</v>
      </c>
      <c r="AI33" s="382">
        <v>79640</v>
      </c>
      <c r="AJ33" s="383">
        <v>83180</v>
      </c>
      <c r="AL33" s="381">
        <v>27650</v>
      </c>
      <c r="AM33" s="382">
        <v>36500</v>
      </c>
      <c r="AN33" s="382">
        <v>38712</v>
      </c>
      <c r="AO33" s="382">
        <v>40924</v>
      </c>
      <c r="AP33" s="382">
        <v>43136</v>
      </c>
      <c r="AQ33" s="382">
        <v>45348</v>
      </c>
      <c r="AR33" s="382">
        <v>47560</v>
      </c>
      <c r="AS33" s="382">
        <v>49772</v>
      </c>
      <c r="AT33" s="383">
        <v>51984</v>
      </c>
      <c r="AU33" s="381">
        <v>44250</v>
      </c>
      <c r="AV33" s="382">
        <v>58400</v>
      </c>
      <c r="AW33" s="382">
        <v>61940</v>
      </c>
      <c r="AX33" s="382">
        <v>65480</v>
      </c>
      <c r="AY33" s="382">
        <v>69020</v>
      </c>
      <c r="AZ33" s="382">
        <v>72560</v>
      </c>
      <c r="BA33" s="382">
        <v>76100</v>
      </c>
      <c r="BB33" s="382">
        <v>79640</v>
      </c>
      <c r="BC33" s="383">
        <v>83180</v>
      </c>
      <c r="BE33" s="398">
        <v>30100</v>
      </c>
      <c r="BF33" s="398">
        <v>39750</v>
      </c>
      <c r="BG33">
        <f t="shared" si="0"/>
        <v>42158</v>
      </c>
      <c r="BH33">
        <f t="shared" si="1"/>
        <v>44566</v>
      </c>
      <c r="BI33">
        <f t="shared" si="2"/>
        <v>46974</v>
      </c>
      <c r="BJ33">
        <f t="shared" si="3"/>
        <v>49382</v>
      </c>
      <c r="BK33">
        <f t="shared" si="4"/>
        <v>51790</v>
      </c>
      <c r="BL33">
        <f t="shared" si="5"/>
        <v>54198</v>
      </c>
      <c r="BM33">
        <f t="shared" si="6"/>
        <v>56606</v>
      </c>
      <c r="BN33" s="398">
        <v>48150</v>
      </c>
      <c r="BO33" s="398">
        <v>63550</v>
      </c>
      <c r="BP33">
        <f t="shared" si="7"/>
        <v>67402</v>
      </c>
      <c r="BQ33">
        <f t="shared" si="8"/>
        <v>71254</v>
      </c>
      <c r="BR33">
        <f t="shared" si="9"/>
        <v>75106</v>
      </c>
      <c r="BS33">
        <f t="shared" si="10"/>
        <v>78958</v>
      </c>
      <c r="BT33">
        <f t="shared" si="11"/>
        <v>82810</v>
      </c>
      <c r="BU33">
        <f t="shared" si="12"/>
        <v>86662</v>
      </c>
      <c r="BV33">
        <f t="shared" si="13"/>
        <v>90514</v>
      </c>
    </row>
    <row r="34" spans="1:74" x14ac:dyDescent="0.35">
      <c r="A34" s="298" t="s">
        <v>224</v>
      </c>
      <c r="C34" s="300">
        <v>31500</v>
      </c>
      <c r="D34" s="300">
        <v>31500</v>
      </c>
      <c r="E34" s="300">
        <v>36750</v>
      </c>
      <c r="F34" s="300">
        <v>36750</v>
      </c>
      <c r="G34" s="300">
        <v>36750</v>
      </c>
      <c r="H34" s="300">
        <v>36750</v>
      </c>
      <c r="I34" s="300">
        <v>36750</v>
      </c>
      <c r="J34" s="300">
        <v>36750</v>
      </c>
      <c r="K34" s="300">
        <v>36750</v>
      </c>
      <c r="L34" s="300">
        <v>38850</v>
      </c>
      <c r="M34" s="300">
        <v>41000</v>
      </c>
      <c r="N34" s="300">
        <v>43050</v>
      </c>
      <c r="O34" s="300">
        <v>45150</v>
      </c>
      <c r="P34" s="300">
        <v>47250</v>
      </c>
      <c r="Q34" s="300">
        <v>49350</v>
      </c>
      <c r="S34" s="381">
        <v>26250</v>
      </c>
      <c r="T34" s="382">
        <v>34650</v>
      </c>
      <c r="U34" s="382">
        <v>36750</v>
      </c>
      <c r="V34" s="382">
        <v>38850</v>
      </c>
      <c r="W34" s="382">
        <v>40950</v>
      </c>
      <c r="X34" s="382">
        <v>43050</v>
      </c>
      <c r="Y34" s="382">
        <v>45150</v>
      </c>
      <c r="Z34" s="382">
        <v>47250</v>
      </c>
      <c r="AA34" s="383">
        <v>49350</v>
      </c>
      <c r="AB34" s="381">
        <v>42000</v>
      </c>
      <c r="AC34" s="382">
        <v>55450</v>
      </c>
      <c r="AD34" s="382">
        <v>58810</v>
      </c>
      <c r="AE34" s="382">
        <v>62170</v>
      </c>
      <c r="AF34" s="382">
        <v>65530</v>
      </c>
      <c r="AG34" s="382">
        <v>68890</v>
      </c>
      <c r="AH34" s="382">
        <v>72250</v>
      </c>
      <c r="AI34" s="382">
        <v>75610</v>
      </c>
      <c r="AJ34" s="383">
        <v>78970</v>
      </c>
      <c r="AL34" s="381">
        <v>27050</v>
      </c>
      <c r="AM34" s="382">
        <v>35750</v>
      </c>
      <c r="AN34" s="382">
        <v>37914</v>
      </c>
      <c r="AO34" s="382">
        <v>40078</v>
      </c>
      <c r="AP34" s="382">
        <v>42242</v>
      </c>
      <c r="AQ34" s="382">
        <v>44406</v>
      </c>
      <c r="AR34" s="382">
        <v>46570</v>
      </c>
      <c r="AS34" s="382">
        <v>48734</v>
      </c>
      <c r="AT34" s="383">
        <v>50898</v>
      </c>
      <c r="AU34" s="381">
        <v>43300</v>
      </c>
      <c r="AV34" s="382">
        <v>57150</v>
      </c>
      <c r="AW34" s="382">
        <v>60614</v>
      </c>
      <c r="AX34" s="382">
        <v>64078</v>
      </c>
      <c r="AY34" s="382">
        <v>67542</v>
      </c>
      <c r="AZ34" s="382">
        <v>71006</v>
      </c>
      <c r="BA34" s="382">
        <v>74470</v>
      </c>
      <c r="BB34" s="382">
        <v>77934</v>
      </c>
      <c r="BC34" s="383">
        <v>81398</v>
      </c>
      <c r="BE34" s="398">
        <v>30100</v>
      </c>
      <c r="BF34" s="398">
        <v>39750</v>
      </c>
      <c r="BG34">
        <f t="shared" si="0"/>
        <v>42158</v>
      </c>
      <c r="BH34">
        <f t="shared" si="1"/>
        <v>44566</v>
      </c>
      <c r="BI34">
        <f t="shared" si="2"/>
        <v>46974</v>
      </c>
      <c r="BJ34">
        <f t="shared" si="3"/>
        <v>49382</v>
      </c>
      <c r="BK34">
        <f t="shared" si="4"/>
        <v>51790</v>
      </c>
      <c r="BL34">
        <f t="shared" si="5"/>
        <v>54198</v>
      </c>
      <c r="BM34">
        <f t="shared" si="6"/>
        <v>56606</v>
      </c>
      <c r="BN34" s="398">
        <v>48150</v>
      </c>
      <c r="BO34" s="398">
        <v>63550</v>
      </c>
      <c r="BP34">
        <f t="shared" si="7"/>
        <v>67402</v>
      </c>
      <c r="BQ34">
        <f t="shared" si="8"/>
        <v>71254</v>
      </c>
      <c r="BR34">
        <f t="shared" si="9"/>
        <v>75106</v>
      </c>
      <c r="BS34">
        <f t="shared" si="10"/>
        <v>78958</v>
      </c>
      <c r="BT34">
        <f t="shared" si="11"/>
        <v>82810</v>
      </c>
      <c r="BU34">
        <f t="shared" si="12"/>
        <v>86662</v>
      </c>
      <c r="BV34">
        <f t="shared" si="13"/>
        <v>90514</v>
      </c>
    </row>
    <row r="35" spans="1:74" x14ac:dyDescent="0.35">
      <c r="A35" s="298" t="s">
        <v>225</v>
      </c>
      <c r="C35" s="300">
        <v>32880</v>
      </c>
      <c r="D35" s="300">
        <v>32880</v>
      </c>
      <c r="E35" s="300">
        <v>38360</v>
      </c>
      <c r="F35" s="300">
        <v>38360</v>
      </c>
      <c r="G35" s="300">
        <v>38360</v>
      </c>
      <c r="H35" s="300">
        <v>38360</v>
      </c>
      <c r="I35" s="300">
        <v>38360</v>
      </c>
      <c r="J35" s="300">
        <v>38360</v>
      </c>
      <c r="K35" s="300">
        <v>38400</v>
      </c>
      <c r="L35" s="300">
        <v>40600</v>
      </c>
      <c r="M35" s="300">
        <v>42750</v>
      </c>
      <c r="N35" s="300">
        <v>44950</v>
      </c>
      <c r="O35" s="300">
        <v>47150</v>
      </c>
      <c r="P35" s="300">
        <v>49350</v>
      </c>
      <c r="Q35" s="300">
        <v>51550</v>
      </c>
      <c r="S35" s="381">
        <v>27400</v>
      </c>
      <c r="T35" s="382">
        <v>36200</v>
      </c>
      <c r="U35" s="382">
        <v>38392</v>
      </c>
      <c r="V35" s="382">
        <v>40584</v>
      </c>
      <c r="W35" s="382">
        <v>42776</v>
      </c>
      <c r="X35" s="382">
        <v>44968</v>
      </c>
      <c r="Y35" s="382">
        <v>47160</v>
      </c>
      <c r="Z35" s="382">
        <v>49352</v>
      </c>
      <c r="AA35" s="383">
        <v>51544</v>
      </c>
      <c r="AB35" s="381">
        <v>43850</v>
      </c>
      <c r="AC35" s="382">
        <v>57900</v>
      </c>
      <c r="AD35" s="382">
        <v>61408</v>
      </c>
      <c r="AE35" s="382">
        <v>64916</v>
      </c>
      <c r="AF35" s="382">
        <v>68424</v>
      </c>
      <c r="AG35" s="382">
        <v>71932</v>
      </c>
      <c r="AH35" s="382">
        <v>75440</v>
      </c>
      <c r="AI35" s="382">
        <v>78948</v>
      </c>
      <c r="AJ35" s="383">
        <v>82456</v>
      </c>
      <c r="AL35" s="381">
        <v>27750</v>
      </c>
      <c r="AM35" s="382">
        <v>36650</v>
      </c>
      <c r="AN35" s="382">
        <v>38870</v>
      </c>
      <c r="AO35" s="382">
        <v>41090</v>
      </c>
      <c r="AP35" s="382">
        <v>43310</v>
      </c>
      <c r="AQ35" s="382">
        <v>45530</v>
      </c>
      <c r="AR35" s="382">
        <v>47750</v>
      </c>
      <c r="AS35" s="382">
        <v>49970</v>
      </c>
      <c r="AT35" s="383">
        <v>52190</v>
      </c>
      <c r="AU35" s="381">
        <v>44400</v>
      </c>
      <c r="AV35" s="382">
        <v>58600</v>
      </c>
      <c r="AW35" s="382">
        <v>62152</v>
      </c>
      <c r="AX35" s="382">
        <v>65704</v>
      </c>
      <c r="AY35" s="382">
        <v>69256</v>
      </c>
      <c r="AZ35" s="382">
        <v>72808</v>
      </c>
      <c r="BA35" s="382">
        <v>76360</v>
      </c>
      <c r="BB35" s="382">
        <v>79912</v>
      </c>
      <c r="BC35" s="383">
        <v>83464</v>
      </c>
      <c r="BE35" s="398">
        <v>30300</v>
      </c>
      <c r="BF35" s="398">
        <v>40000</v>
      </c>
      <c r="BG35">
        <f t="shared" si="0"/>
        <v>42424</v>
      </c>
      <c r="BH35">
        <f t="shared" si="1"/>
        <v>44848</v>
      </c>
      <c r="BI35">
        <f t="shared" si="2"/>
        <v>47272</v>
      </c>
      <c r="BJ35">
        <f t="shared" si="3"/>
        <v>49696</v>
      </c>
      <c r="BK35">
        <f t="shared" si="4"/>
        <v>52120</v>
      </c>
      <c r="BL35">
        <f t="shared" si="5"/>
        <v>54544</v>
      </c>
      <c r="BM35">
        <f t="shared" si="6"/>
        <v>56968</v>
      </c>
      <c r="BN35" s="398">
        <v>48500</v>
      </c>
      <c r="BO35" s="398">
        <v>64000</v>
      </c>
      <c r="BP35">
        <f t="shared" si="7"/>
        <v>67880</v>
      </c>
      <c r="BQ35">
        <f t="shared" si="8"/>
        <v>71760</v>
      </c>
      <c r="BR35">
        <f t="shared" si="9"/>
        <v>75640</v>
      </c>
      <c r="BS35">
        <f t="shared" si="10"/>
        <v>79520</v>
      </c>
      <c r="BT35">
        <f t="shared" si="11"/>
        <v>83400</v>
      </c>
      <c r="BU35">
        <f t="shared" si="12"/>
        <v>87280</v>
      </c>
      <c r="BV35">
        <f t="shared" si="13"/>
        <v>91160</v>
      </c>
    </row>
    <row r="36" spans="1:74" x14ac:dyDescent="0.35">
      <c r="A36" s="298" t="s">
        <v>226</v>
      </c>
      <c r="C36" s="300">
        <v>31500</v>
      </c>
      <c r="D36" s="300">
        <v>31500</v>
      </c>
      <c r="E36" s="300">
        <v>36750</v>
      </c>
      <c r="F36" s="300">
        <v>36750</v>
      </c>
      <c r="G36" s="300">
        <v>36750</v>
      </c>
      <c r="H36" s="300">
        <v>36750</v>
      </c>
      <c r="I36" s="300">
        <v>36750</v>
      </c>
      <c r="J36" s="300">
        <v>36750</v>
      </c>
      <c r="K36" s="300">
        <v>36750</v>
      </c>
      <c r="L36" s="300">
        <v>38850</v>
      </c>
      <c r="M36" s="300">
        <v>41000</v>
      </c>
      <c r="N36" s="300">
        <v>43050</v>
      </c>
      <c r="O36" s="300">
        <v>45150</v>
      </c>
      <c r="P36" s="300">
        <v>47250</v>
      </c>
      <c r="Q36" s="300">
        <v>49350</v>
      </c>
      <c r="S36" s="381">
        <v>26250</v>
      </c>
      <c r="T36" s="382">
        <v>34650</v>
      </c>
      <c r="U36" s="382">
        <v>36750</v>
      </c>
      <c r="V36" s="382">
        <v>38850</v>
      </c>
      <c r="W36" s="382">
        <v>40950</v>
      </c>
      <c r="X36" s="382">
        <v>43050</v>
      </c>
      <c r="Y36" s="382">
        <v>45150</v>
      </c>
      <c r="Z36" s="382">
        <v>47250</v>
      </c>
      <c r="AA36" s="383">
        <v>49350</v>
      </c>
      <c r="AB36" s="381">
        <v>42000</v>
      </c>
      <c r="AC36" s="382">
        <v>55450</v>
      </c>
      <c r="AD36" s="382">
        <v>58810</v>
      </c>
      <c r="AE36" s="382">
        <v>62170</v>
      </c>
      <c r="AF36" s="382">
        <v>65530</v>
      </c>
      <c r="AG36" s="382">
        <v>68890</v>
      </c>
      <c r="AH36" s="382">
        <v>72250</v>
      </c>
      <c r="AI36" s="382">
        <v>75610</v>
      </c>
      <c r="AJ36" s="383">
        <v>78970</v>
      </c>
      <c r="AL36" s="381">
        <v>27050</v>
      </c>
      <c r="AM36" s="382">
        <v>35750</v>
      </c>
      <c r="AN36" s="382">
        <v>37914</v>
      </c>
      <c r="AO36" s="382">
        <v>40078</v>
      </c>
      <c r="AP36" s="382">
        <v>42242</v>
      </c>
      <c r="AQ36" s="382">
        <v>44406</v>
      </c>
      <c r="AR36" s="382">
        <v>46570</v>
      </c>
      <c r="AS36" s="382">
        <v>48734</v>
      </c>
      <c r="AT36" s="383">
        <v>50898</v>
      </c>
      <c r="AU36" s="381">
        <v>43300</v>
      </c>
      <c r="AV36" s="382">
        <v>57150</v>
      </c>
      <c r="AW36" s="382">
        <v>60614</v>
      </c>
      <c r="AX36" s="382">
        <v>64078</v>
      </c>
      <c r="AY36" s="382">
        <v>67542</v>
      </c>
      <c r="AZ36" s="382">
        <v>71006</v>
      </c>
      <c r="BA36" s="382">
        <v>74470</v>
      </c>
      <c r="BB36" s="382">
        <v>77934</v>
      </c>
      <c r="BC36" s="383">
        <v>81398</v>
      </c>
      <c r="BE36" s="398">
        <v>30200</v>
      </c>
      <c r="BF36" s="398">
        <v>39900</v>
      </c>
      <c r="BG36">
        <f t="shared" si="0"/>
        <v>42316</v>
      </c>
      <c r="BH36">
        <f t="shared" si="1"/>
        <v>44732</v>
      </c>
      <c r="BI36">
        <f t="shared" si="2"/>
        <v>47148</v>
      </c>
      <c r="BJ36">
        <f t="shared" si="3"/>
        <v>49564</v>
      </c>
      <c r="BK36">
        <f t="shared" si="4"/>
        <v>51980</v>
      </c>
      <c r="BL36">
        <f t="shared" si="5"/>
        <v>54396</v>
      </c>
      <c r="BM36">
        <f t="shared" si="6"/>
        <v>56812</v>
      </c>
      <c r="BN36" s="398">
        <v>48300</v>
      </c>
      <c r="BO36" s="398">
        <v>63750</v>
      </c>
      <c r="BP36">
        <f t="shared" si="7"/>
        <v>67614</v>
      </c>
      <c r="BQ36">
        <f t="shared" si="8"/>
        <v>71478</v>
      </c>
      <c r="BR36">
        <f t="shared" si="9"/>
        <v>75342</v>
      </c>
      <c r="BS36">
        <f t="shared" si="10"/>
        <v>79206</v>
      </c>
      <c r="BT36">
        <f t="shared" si="11"/>
        <v>83070</v>
      </c>
      <c r="BU36">
        <f t="shared" si="12"/>
        <v>86934</v>
      </c>
      <c r="BV36">
        <f t="shared" si="13"/>
        <v>90798</v>
      </c>
    </row>
    <row r="37" spans="1:74" x14ac:dyDescent="0.35">
      <c r="A37" s="298" t="s">
        <v>227</v>
      </c>
      <c r="C37" s="300">
        <v>31500</v>
      </c>
      <c r="D37" s="300">
        <v>31500</v>
      </c>
      <c r="E37" s="300">
        <v>36750</v>
      </c>
      <c r="F37" s="300">
        <v>36750</v>
      </c>
      <c r="G37" s="300">
        <v>36750</v>
      </c>
      <c r="H37" s="300">
        <v>36750</v>
      </c>
      <c r="I37" s="300">
        <v>36750</v>
      </c>
      <c r="J37" s="300">
        <v>36750</v>
      </c>
      <c r="K37" s="300">
        <v>36750</v>
      </c>
      <c r="L37" s="300">
        <v>38850</v>
      </c>
      <c r="M37" s="300">
        <v>41000</v>
      </c>
      <c r="N37" s="300">
        <v>43050</v>
      </c>
      <c r="O37" s="300">
        <v>45150</v>
      </c>
      <c r="P37" s="300">
        <v>47250</v>
      </c>
      <c r="Q37" s="300">
        <v>49350</v>
      </c>
      <c r="S37" s="381">
        <v>26250</v>
      </c>
      <c r="T37" s="382">
        <v>34650</v>
      </c>
      <c r="U37" s="382">
        <v>36750</v>
      </c>
      <c r="V37" s="382">
        <v>38850</v>
      </c>
      <c r="W37" s="382">
        <v>40950</v>
      </c>
      <c r="X37" s="382">
        <v>43050</v>
      </c>
      <c r="Y37" s="382">
        <v>45150</v>
      </c>
      <c r="Z37" s="382">
        <v>47250</v>
      </c>
      <c r="AA37" s="383">
        <v>49350</v>
      </c>
      <c r="AB37" s="381">
        <v>42000</v>
      </c>
      <c r="AC37" s="382">
        <v>55450</v>
      </c>
      <c r="AD37" s="382">
        <v>58810</v>
      </c>
      <c r="AE37" s="382">
        <v>62170</v>
      </c>
      <c r="AF37" s="382">
        <v>65530</v>
      </c>
      <c r="AG37" s="382">
        <v>68890</v>
      </c>
      <c r="AH37" s="382">
        <v>72250</v>
      </c>
      <c r="AI37" s="382">
        <v>75610</v>
      </c>
      <c r="AJ37" s="383">
        <v>78970</v>
      </c>
      <c r="AL37" s="381">
        <v>27050</v>
      </c>
      <c r="AM37" s="382">
        <v>35750</v>
      </c>
      <c r="AN37" s="382">
        <v>37914</v>
      </c>
      <c r="AO37" s="382">
        <v>40078</v>
      </c>
      <c r="AP37" s="382">
        <v>42242</v>
      </c>
      <c r="AQ37" s="382">
        <v>44406</v>
      </c>
      <c r="AR37" s="382">
        <v>46570</v>
      </c>
      <c r="AS37" s="382">
        <v>48734</v>
      </c>
      <c r="AT37" s="383">
        <v>50898</v>
      </c>
      <c r="AU37" s="381">
        <v>43300</v>
      </c>
      <c r="AV37" s="382">
        <v>57150</v>
      </c>
      <c r="AW37" s="382">
        <v>60614</v>
      </c>
      <c r="AX37" s="382">
        <v>64078</v>
      </c>
      <c r="AY37" s="382">
        <v>67542</v>
      </c>
      <c r="AZ37" s="382">
        <v>71006</v>
      </c>
      <c r="BA37" s="382">
        <v>74470</v>
      </c>
      <c r="BB37" s="382">
        <v>77934</v>
      </c>
      <c r="BC37" s="383">
        <v>81398</v>
      </c>
      <c r="BE37" s="398">
        <v>30100</v>
      </c>
      <c r="BF37" s="398">
        <v>39750</v>
      </c>
      <c r="BG37">
        <f t="shared" si="0"/>
        <v>42158</v>
      </c>
      <c r="BH37">
        <f t="shared" si="1"/>
        <v>44566</v>
      </c>
      <c r="BI37">
        <f t="shared" si="2"/>
        <v>46974</v>
      </c>
      <c r="BJ37">
        <f t="shared" si="3"/>
        <v>49382</v>
      </c>
      <c r="BK37">
        <f t="shared" si="4"/>
        <v>51790</v>
      </c>
      <c r="BL37">
        <f t="shared" si="5"/>
        <v>54198</v>
      </c>
      <c r="BM37">
        <f t="shared" si="6"/>
        <v>56606</v>
      </c>
      <c r="BN37" s="398">
        <v>48150</v>
      </c>
      <c r="BO37" s="398">
        <v>63550</v>
      </c>
      <c r="BP37">
        <f t="shared" si="7"/>
        <v>67402</v>
      </c>
      <c r="BQ37">
        <f t="shared" si="8"/>
        <v>71254</v>
      </c>
      <c r="BR37">
        <f t="shared" si="9"/>
        <v>75106</v>
      </c>
      <c r="BS37">
        <f t="shared" si="10"/>
        <v>78958</v>
      </c>
      <c r="BT37">
        <f t="shared" si="11"/>
        <v>82810</v>
      </c>
      <c r="BU37">
        <f t="shared" si="12"/>
        <v>86662</v>
      </c>
      <c r="BV37">
        <f t="shared" si="13"/>
        <v>90514</v>
      </c>
    </row>
    <row r="38" spans="1:74" x14ac:dyDescent="0.35">
      <c r="A38" s="298" t="s">
        <v>228</v>
      </c>
      <c r="C38" s="300">
        <v>31560</v>
      </c>
      <c r="D38" s="300">
        <v>31560</v>
      </c>
      <c r="E38" s="300">
        <v>36820</v>
      </c>
      <c r="F38" s="300">
        <v>36820</v>
      </c>
      <c r="G38" s="300">
        <v>36820</v>
      </c>
      <c r="H38" s="300">
        <v>36820</v>
      </c>
      <c r="I38" s="300">
        <v>36820</v>
      </c>
      <c r="J38" s="300">
        <v>36820</v>
      </c>
      <c r="K38" s="300">
        <v>36850</v>
      </c>
      <c r="L38" s="300">
        <v>38950</v>
      </c>
      <c r="M38" s="300">
        <v>41050</v>
      </c>
      <c r="N38" s="300">
        <v>43150</v>
      </c>
      <c r="O38" s="300">
        <v>45250</v>
      </c>
      <c r="P38" s="300">
        <v>47350</v>
      </c>
      <c r="Q38" s="300">
        <v>49450</v>
      </c>
      <c r="S38" s="381">
        <v>26300</v>
      </c>
      <c r="T38" s="382">
        <v>34750</v>
      </c>
      <c r="U38" s="382">
        <v>36854</v>
      </c>
      <c r="V38" s="382">
        <v>38958</v>
      </c>
      <c r="W38" s="382">
        <v>41062</v>
      </c>
      <c r="X38" s="382">
        <v>43166</v>
      </c>
      <c r="Y38" s="382">
        <v>45270</v>
      </c>
      <c r="Z38" s="382">
        <v>47374</v>
      </c>
      <c r="AA38" s="383">
        <v>49478</v>
      </c>
      <c r="AB38" s="381">
        <v>42100</v>
      </c>
      <c r="AC38" s="382">
        <v>55550</v>
      </c>
      <c r="AD38" s="382">
        <v>58918</v>
      </c>
      <c r="AE38" s="382">
        <v>62286</v>
      </c>
      <c r="AF38" s="382">
        <v>65654</v>
      </c>
      <c r="AG38" s="382">
        <v>69022</v>
      </c>
      <c r="AH38" s="382">
        <v>72390</v>
      </c>
      <c r="AI38" s="382">
        <v>75758</v>
      </c>
      <c r="AJ38" s="383">
        <v>79126</v>
      </c>
      <c r="AL38" s="381">
        <v>27600</v>
      </c>
      <c r="AM38" s="382">
        <v>36450</v>
      </c>
      <c r="AN38" s="382">
        <v>38658</v>
      </c>
      <c r="AO38" s="382">
        <v>40866</v>
      </c>
      <c r="AP38" s="382">
        <v>43074</v>
      </c>
      <c r="AQ38" s="382">
        <v>45282</v>
      </c>
      <c r="AR38" s="382">
        <v>47490</v>
      </c>
      <c r="AS38" s="382">
        <v>49698</v>
      </c>
      <c r="AT38" s="383">
        <v>51906</v>
      </c>
      <c r="AU38" s="381">
        <v>44150</v>
      </c>
      <c r="AV38" s="382">
        <v>58300</v>
      </c>
      <c r="AW38" s="382">
        <v>61832</v>
      </c>
      <c r="AX38" s="382">
        <v>65364</v>
      </c>
      <c r="AY38" s="382">
        <v>68896</v>
      </c>
      <c r="AZ38" s="382">
        <v>72428</v>
      </c>
      <c r="BA38" s="382">
        <v>75960</v>
      </c>
      <c r="BB38" s="382">
        <v>79492</v>
      </c>
      <c r="BC38" s="383">
        <v>83024</v>
      </c>
      <c r="BE38" s="398">
        <v>30100</v>
      </c>
      <c r="BF38" s="398">
        <v>39750</v>
      </c>
      <c r="BG38">
        <f t="shared" si="0"/>
        <v>42158</v>
      </c>
      <c r="BH38">
        <f t="shared" si="1"/>
        <v>44566</v>
      </c>
      <c r="BI38">
        <f t="shared" si="2"/>
        <v>46974</v>
      </c>
      <c r="BJ38">
        <f t="shared" si="3"/>
        <v>49382</v>
      </c>
      <c r="BK38">
        <f t="shared" si="4"/>
        <v>51790</v>
      </c>
      <c r="BL38">
        <f t="shared" si="5"/>
        <v>54198</v>
      </c>
      <c r="BM38">
        <f t="shared" si="6"/>
        <v>56606</v>
      </c>
      <c r="BN38" s="398">
        <v>48150</v>
      </c>
      <c r="BO38" s="398">
        <v>63550</v>
      </c>
      <c r="BP38">
        <f t="shared" si="7"/>
        <v>67402</v>
      </c>
      <c r="BQ38">
        <f t="shared" si="8"/>
        <v>71254</v>
      </c>
      <c r="BR38">
        <f t="shared" si="9"/>
        <v>75106</v>
      </c>
      <c r="BS38">
        <f t="shared" si="10"/>
        <v>78958</v>
      </c>
      <c r="BT38">
        <f t="shared" si="11"/>
        <v>82810</v>
      </c>
      <c r="BU38">
        <f t="shared" si="12"/>
        <v>86662</v>
      </c>
      <c r="BV38">
        <f t="shared" si="13"/>
        <v>90514</v>
      </c>
    </row>
    <row r="39" spans="1:74" x14ac:dyDescent="0.35">
      <c r="A39" s="298" t="s">
        <v>229</v>
      </c>
      <c r="C39" s="300">
        <v>31500</v>
      </c>
      <c r="D39" s="300">
        <v>31500</v>
      </c>
      <c r="E39" s="300">
        <v>36750</v>
      </c>
      <c r="F39" s="300">
        <v>36750</v>
      </c>
      <c r="G39" s="300">
        <v>36750</v>
      </c>
      <c r="H39" s="300">
        <v>36750</v>
      </c>
      <c r="I39" s="300">
        <v>36750</v>
      </c>
      <c r="J39" s="300">
        <v>36750</v>
      </c>
      <c r="K39" s="300">
        <v>36750</v>
      </c>
      <c r="L39" s="300">
        <v>38850</v>
      </c>
      <c r="M39" s="300">
        <v>41000</v>
      </c>
      <c r="N39" s="300">
        <v>43050</v>
      </c>
      <c r="O39" s="300">
        <v>45150</v>
      </c>
      <c r="P39" s="300">
        <v>47250</v>
      </c>
      <c r="Q39" s="300">
        <v>49350</v>
      </c>
      <c r="S39" s="381">
        <v>26250</v>
      </c>
      <c r="T39" s="382">
        <v>34650</v>
      </c>
      <c r="U39" s="382">
        <v>36750</v>
      </c>
      <c r="V39" s="382">
        <v>38850</v>
      </c>
      <c r="W39" s="382">
        <v>40950</v>
      </c>
      <c r="X39" s="382">
        <v>43050</v>
      </c>
      <c r="Y39" s="382">
        <v>45150</v>
      </c>
      <c r="Z39" s="382">
        <v>47250</v>
      </c>
      <c r="AA39" s="383">
        <v>49350</v>
      </c>
      <c r="AB39" s="381">
        <v>42000</v>
      </c>
      <c r="AC39" s="382">
        <v>55450</v>
      </c>
      <c r="AD39" s="382">
        <v>58810</v>
      </c>
      <c r="AE39" s="382">
        <v>62170</v>
      </c>
      <c r="AF39" s="382">
        <v>65530</v>
      </c>
      <c r="AG39" s="382">
        <v>68890</v>
      </c>
      <c r="AH39" s="382">
        <v>72250</v>
      </c>
      <c r="AI39" s="382">
        <v>75610</v>
      </c>
      <c r="AJ39" s="383">
        <v>78970</v>
      </c>
      <c r="AL39" s="381">
        <v>27050</v>
      </c>
      <c r="AM39" s="382">
        <v>35750</v>
      </c>
      <c r="AN39" s="382">
        <v>37914</v>
      </c>
      <c r="AO39" s="382">
        <v>40078</v>
      </c>
      <c r="AP39" s="382">
        <v>42242</v>
      </c>
      <c r="AQ39" s="382">
        <v>44406</v>
      </c>
      <c r="AR39" s="382">
        <v>46570</v>
      </c>
      <c r="AS39" s="382">
        <v>48734</v>
      </c>
      <c r="AT39" s="383">
        <v>50898</v>
      </c>
      <c r="AU39" s="381">
        <v>43300</v>
      </c>
      <c r="AV39" s="382">
        <v>57150</v>
      </c>
      <c r="AW39" s="382">
        <v>60614</v>
      </c>
      <c r="AX39" s="382">
        <v>64078</v>
      </c>
      <c r="AY39" s="382">
        <v>67542</v>
      </c>
      <c r="AZ39" s="382">
        <v>71006</v>
      </c>
      <c r="BA39" s="382">
        <v>74470</v>
      </c>
      <c r="BB39" s="382">
        <v>77934</v>
      </c>
      <c r="BC39" s="383">
        <v>81398</v>
      </c>
      <c r="BE39" s="398">
        <v>30100</v>
      </c>
      <c r="BF39" s="398">
        <v>39750</v>
      </c>
      <c r="BG39">
        <f t="shared" si="0"/>
        <v>42158</v>
      </c>
      <c r="BH39">
        <f t="shared" si="1"/>
        <v>44566</v>
      </c>
      <c r="BI39">
        <f t="shared" si="2"/>
        <v>46974</v>
      </c>
      <c r="BJ39">
        <f t="shared" si="3"/>
        <v>49382</v>
      </c>
      <c r="BK39">
        <f t="shared" si="4"/>
        <v>51790</v>
      </c>
      <c r="BL39">
        <f t="shared" si="5"/>
        <v>54198</v>
      </c>
      <c r="BM39">
        <f t="shared" si="6"/>
        <v>56606</v>
      </c>
      <c r="BN39" s="398">
        <v>48150</v>
      </c>
      <c r="BO39" s="398">
        <v>63550</v>
      </c>
      <c r="BP39">
        <f t="shared" si="7"/>
        <v>67402</v>
      </c>
      <c r="BQ39">
        <f t="shared" si="8"/>
        <v>71254</v>
      </c>
      <c r="BR39">
        <f t="shared" si="9"/>
        <v>75106</v>
      </c>
      <c r="BS39">
        <f t="shared" si="10"/>
        <v>78958</v>
      </c>
      <c r="BT39">
        <f t="shared" si="11"/>
        <v>82810</v>
      </c>
      <c r="BU39">
        <f t="shared" si="12"/>
        <v>86662</v>
      </c>
      <c r="BV39">
        <f t="shared" si="13"/>
        <v>90514</v>
      </c>
    </row>
    <row r="40" spans="1:74" x14ac:dyDescent="0.35">
      <c r="A40" s="298" t="s">
        <v>230</v>
      </c>
      <c r="C40" s="300">
        <v>31500</v>
      </c>
      <c r="D40" s="300">
        <v>31500</v>
      </c>
      <c r="E40" s="300">
        <v>36750</v>
      </c>
      <c r="F40" s="300">
        <v>36750</v>
      </c>
      <c r="G40" s="300">
        <v>36750</v>
      </c>
      <c r="H40" s="300">
        <v>36750</v>
      </c>
      <c r="I40" s="300">
        <v>36750</v>
      </c>
      <c r="J40" s="300">
        <v>36750</v>
      </c>
      <c r="K40" s="300">
        <v>36750</v>
      </c>
      <c r="L40" s="300">
        <v>38850</v>
      </c>
      <c r="M40" s="300">
        <v>41000</v>
      </c>
      <c r="N40" s="300">
        <v>43050</v>
      </c>
      <c r="O40" s="300">
        <v>45150</v>
      </c>
      <c r="P40" s="300">
        <v>47250</v>
      </c>
      <c r="Q40" s="300">
        <v>49350</v>
      </c>
      <c r="S40" s="381">
        <v>26250</v>
      </c>
      <c r="T40" s="382">
        <v>34650</v>
      </c>
      <c r="U40" s="382">
        <v>36750</v>
      </c>
      <c r="V40" s="382">
        <v>38850</v>
      </c>
      <c r="W40" s="382">
        <v>40950</v>
      </c>
      <c r="X40" s="382">
        <v>43050</v>
      </c>
      <c r="Y40" s="382">
        <v>45150</v>
      </c>
      <c r="Z40" s="382">
        <v>47250</v>
      </c>
      <c r="AA40" s="383">
        <v>49350</v>
      </c>
      <c r="AB40" s="381">
        <v>42000</v>
      </c>
      <c r="AC40" s="382">
        <v>55450</v>
      </c>
      <c r="AD40" s="382">
        <v>58810</v>
      </c>
      <c r="AE40" s="382">
        <v>62170</v>
      </c>
      <c r="AF40" s="382">
        <v>65530</v>
      </c>
      <c r="AG40" s="382">
        <v>68890</v>
      </c>
      <c r="AH40" s="382">
        <v>72250</v>
      </c>
      <c r="AI40" s="382">
        <v>75610</v>
      </c>
      <c r="AJ40" s="383">
        <v>78970</v>
      </c>
      <c r="AL40" s="381">
        <v>27050</v>
      </c>
      <c r="AM40" s="382">
        <v>35750</v>
      </c>
      <c r="AN40" s="382">
        <v>37914</v>
      </c>
      <c r="AO40" s="382">
        <v>40078</v>
      </c>
      <c r="AP40" s="382">
        <v>42242</v>
      </c>
      <c r="AQ40" s="382">
        <v>44406</v>
      </c>
      <c r="AR40" s="382">
        <v>46570</v>
      </c>
      <c r="AS40" s="382">
        <v>48734</v>
      </c>
      <c r="AT40" s="383">
        <v>50898</v>
      </c>
      <c r="AU40" s="381">
        <v>43300</v>
      </c>
      <c r="AV40" s="382">
        <v>57150</v>
      </c>
      <c r="AW40" s="382">
        <v>60614</v>
      </c>
      <c r="AX40" s="382">
        <v>64078</v>
      </c>
      <c r="AY40" s="382">
        <v>67542</v>
      </c>
      <c r="AZ40" s="382">
        <v>71006</v>
      </c>
      <c r="BA40" s="382">
        <v>74470</v>
      </c>
      <c r="BB40" s="382">
        <v>77934</v>
      </c>
      <c r="BC40" s="383">
        <v>81398</v>
      </c>
      <c r="BE40" s="398">
        <v>30100</v>
      </c>
      <c r="BF40" s="398">
        <v>39750</v>
      </c>
      <c r="BG40">
        <f t="shared" si="0"/>
        <v>42158</v>
      </c>
      <c r="BH40">
        <f t="shared" si="1"/>
        <v>44566</v>
      </c>
      <c r="BI40">
        <f t="shared" si="2"/>
        <v>46974</v>
      </c>
      <c r="BJ40">
        <f t="shared" si="3"/>
        <v>49382</v>
      </c>
      <c r="BK40">
        <f t="shared" si="4"/>
        <v>51790</v>
      </c>
      <c r="BL40">
        <f t="shared" si="5"/>
        <v>54198</v>
      </c>
      <c r="BM40">
        <f t="shared" si="6"/>
        <v>56606</v>
      </c>
      <c r="BN40" s="398">
        <v>48150</v>
      </c>
      <c r="BO40" s="398">
        <v>63550</v>
      </c>
      <c r="BP40">
        <f t="shared" si="7"/>
        <v>67402</v>
      </c>
      <c r="BQ40">
        <f t="shared" si="8"/>
        <v>71254</v>
      </c>
      <c r="BR40">
        <f t="shared" si="9"/>
        <v>75106</v>
      </c>
      <c r="BS40">
        <f t="shared" si="10"/>
        <v>78958</v>
      </c>
      <c r="BT40">
        <f t="shared" si="11"/>
        <v>82810</v>
      </c>
      <c r="BU40">
        <f t="shared" si="12"/>
        <v>86662</v>
      </c>
      <c r="BV40">
        <f t="shared" si="13"/>
        <v>90514</v>
      </c>
    </row>
    <row r="41" spans="1:74" x14ac:dyDescent="0.35">
      <c r="A41" s="298" t="s">
        <v>231</v>
      </c>
      <c r="C41" s="300">
        <v>31500</v>
      </c>
      <c r="D41" s="300">
        <v>31500</v>
      </c>
      <c r="E41" s="300">
        <v>36750</v>
      </c>
      <c r="F41" s="300">
        <v>36750</v>
      </c>
      <c r="G41" s="300">
        <v>36750</v>
      </c>
      <c r="H41" s="300">
        <v>36750</v>
      </c>
      <c r="I41" s="300">
        <v>36750</v>
      </c>
      <c r="J41" s="300">
        <v>36750</v>
      </c>
      <c r="K41" s="300">
        <v>36750</v>
      </c>
      <c r="L41" s="300">
        <v>38850</v>
      </c>
      <c r="M41" s="300">
        <v>41000</v>
      </c>
      <c r="N41" s="300">
        <v>43050</v>
      </c>
      <c r="O41" s="300">
        <v>45150</v>
      </c>
      <c r="P41" s="300">
        <v>47250</v>
      </c>
      <c r="Q41" s="300">
        <v>49350</v>
      </c>
      <c r="S41" s="381">
        <v>26250</v>
      </c>
      <c r="T41" s="382">
        <v>34650</v>
      </c>
      <c r="U41" s="382">
        <v>36750</v>
      </c>
      <c r="V41" s="382">
        <v>38850</v>
      </c>
      <c r="W41" s="382">
        <v>40950</v>
      </c>
      <c r="X41" s="382">
        <v>43050</v>
      </c>
      <c r="Y41" s="382">
        <v>45150</v>
      </c>
      <c r="Z41" s="382">
        <v>47250</v>
      </c>
      <c r="AA41" s="383">
        <v>49350</v>
      </c>
      <c r="AB41" s="381">
        <v>42000</v>
      </c>
      <c r="AC41" s="382">
        <v>55450</v>
      </c>
      <c r="AD41" s="382">
        <v>58810</v>
      </c>
      <c r="AE41" s="382">
        <v>62170</v>
      </c>
      <c r="AF41" s="382">
        <v>65530</v>
      </c>
      <c r="AG41" s="382">
        <v>68890</v>
      </c>
      <c r="AH41" s="382">
        <v>72250</v>
      </c>
      <c r="AI41" s="382">
        <v>75610</v>
      </c>
      <c r="AJ41" s="383">
        <v>78970</v>
      </c>
      <c r="AL41" s="381">
        <v>27050</v>
      </c>
      <c r="AM41" s="382">
        <v>35750</v>
      </c>
      <c r="AN41" s="382">
        <v>37914</v>
      </c>
      <c r="AO41" s="382">
        <v>40078</v>
      </c>
      <c r="AP41" s="382">
        <v>42242</v>
      </c>
      <c r="AQ41" s="382">
        <v>44406</v>
      </c>
      <c r="AR41" s="382">
        <v>46570</v>
      </c>
      <c r="AS41" s="382">
        <v>48734</v>
      </c>
      <c r="AT41" s="383">
        <v>50898</v>
      </c>
      <c r="AU41" s="381">
        <v>43300</v>
      </c>
      <c r="AV41" s="382">
        <v>57150</v>
      </c>
      <c r="AW41" s="382">
        <v>60614</v>
      </c>
      <c r="AX41" s="382">
        <v>64078</v>
      </c>
      <c r="AY41" s="382">
        <v>67542</v>
      </c>
      <c r="AZ41" s="382">
        <v>71006</v>
      </c>
      <c r="BA41" s="382">
        <v>74470</v>
      </c>
      <c r="BB41" s="382">
        <v>77934</v>
      </c>
      <c r="BC41" s="383">
        <v>81398</v>
      </c>
      <c r="BE41" s="398">
        <v>30100</v>
      </c>
      <c r="BF41" s="398">
        <v>39750</v>
      </c>
      <c r="BG41">
        <f t="shared" si="0"/>
        <v>42158</v>
      </c>
      <c r="BH41">
        <f t="shared" si="1"/>
        <v>44566</v>
      </c>
      <c r="BI41">
        <f t="shared" si="2"/>
        <v>46974</v>
      </c>
      <c r="BJ41">
        <f t="shared" si="3"/>
        <v>49382</v>
      </c>
      <c r="BK41">
        <f t="shared" si="4"/>
        <v>51790</v>
      </c>
      <c r="BL41">
        <f t="shared" si="5"/>
        <v>54198</v>
      </c>
      <c r="BM41">
        <f t="shared" si="6"/>
        <v>56606</v>
      </c>
      <c r="BN41" s="398">
        <v>48150</v>
      </c>
      <c r="BO41" s="398">
        <v>63550</v>
      </c>
      <c r="BP41">
        <f t="shared" si="7"/>
        <v>67402</v>
      </c>
      <c r="BQ41">
        <f t="shared" si="8"/>
        <v>71254</v>
      </c>
      <c r="BR41">
        <f t="shared" si="9"/>
        <v>75106</v>
      </c>
      <c r="BS41">
        <f t="shared" si="10"/>
        <v>78958</v>
      </c>
      <c r="BT41">
        <f t="shared" si="11"/>
        <v>82810</v>
      </c>
      <c r="BU41">
        <f t="shared" si="12"/>
        <v>86662</v>
      </c>
      <c r="BV41">
        <f t="shared" si="13"/>
        <v>90514</v>
      </c>
    </row>
    <row r="42" spans="1:74" x14ac:dyDescent="0.35">
      <c r="A42" s="298" t="s">
        <v>232</v>
      </c>
      <c r="C42" s="300">
        <v>31500</v>
      </c>
      <c r="D42" s="300">
        <v>31500</v>
      </c>
      <c r="E42" s="300">
        <v>36750</v>
      </c>
      <c r="F42" s="300">
        <v>36750</v>
      </c>
      <c r="G42" s="300">
        <v>36750</v>
      </c>
      <c r="H42" s="300">
        <v>36750</v>
      </c>
      <c r="I42" s="300">
        <v>36750</v>
      </c>
      <c r="J42" s="300">
        <v>36750</v>
      </c>
      <c r="K42" s="300">
        <v>36750</v>
      </c>
      <c r="L42" s="300">
        <v>38850</v>
      </c>
      <c r="M42" s="300">
        <v>41000</v>
      </c>
      <c r="N42" s="300">
        <v>43050</v>
      </c>
      <c r="O42" s="300">
        <v>45150</v>
      </c>
      <c r="P42" s="300">
        <v>47250</v>
      </c>
      <c r="Q42" s="300">
        <v>49350</v>
      </c>
      <c r="S42" s="381">
        <v>26250</v>
      </c>
      <c r="T42" s="382">
        <v>34650</v>
      </c>
      <c r="U42" s="382">
        <v>36750</v>
      </c>
      <c r="V42" s="382">
        <v>38850</v>
      </c>
      <c r="W42" s="382">
        <v>40950</v>
      </c>
      <c r="X42" s="382">
        <v>43050</v>
      </c>
      <c r="Y42" s="382">
        <v>45150</v>
      </c>
      <c r="Z42" s="382">
        <v>47250</v>
      </c>
      <c r="AA42" s="383">
        <v>49350</v>
      </c>
      <c r="AB42" s="381">
        <v>42000</v>
      </c>
      <c r="AC42" s="382">
        <v>55450</v>
      </c>
      <c r="AD42" s="382">
        <v>58810</v>
      </c>
      <c r="AE42" s="382">
        <v>62170</v>
      </c>
      <c r="AF42" s="382">
        <v>65530</v>
      </c>
      <c r="AG42" s="382">
        <v>68890</v>
      </c>
      <c r="AH42" s="382">
        <v>72250</v>
      </c>
      <c r="AI42" s="382">
        <v>75610</v>
      </c>
      <c r="AJ42" s="383">
        <v>78970</v>
      </c>
      <c r="AL42" s="381">
        <v>27050</v>
      </c>
      <c r="AM42" s="382">
        <v>35750</v>
      </c>
      <c r="AN42" s="382">
        <v>37914</v>
      </c>
      <c r="AO42" s="382">
        <v>40078</v>
      </c>
      <c r="AP42" s="382">
        <v>42242</v>
      </c>
      <c r="AQ42" s="382">
        <v>44406</v>
      </c>
      <c r="AR42" s="382">
        <v>46570</v>
      </c>
      <c r="AS42" s="382">
        <v>48734</v>
      </c>
      <c r="AT42" s="383">
        <v>50898</v>
      </c>
      <c r="AU42" s="381">
        <v>43300</v>
      </c>
      <c r="AV42" s="382">
        <v>57150</v>
      </c>
      <c r="AW42" s="382">
        <v>60614</v>
      </c>
      <c r="AX42" s="382">
        <v>64078</v>
      </c>
      <c r="AY42" s="382">
        <v>67542</v>
      </c>
      <c r="AZ42" s="382">
        <v>71006</v>
      </c>
      <c r="BA42" s="382">
        <v>74470</v>
      </c>
      <c r="BB42" s="382">
        <v>77934</v>
      </c>
      <c r="BC42" s="383">
        <v>81398</v>
      </c>
      <c r="BE42" s="398">
        <v>30100</v>
      </c>
      <c r="BF42" s="398">
        <v>39750</v>
      </c>
      <c r="BG42">
        <f t="shared" si="0"/>
        <v>42158</v>
      </c>
      <c r="BH42">
        <f t="shared" si="1"/>
        <v>44566</v>
      </c>
      <c r="BI42">
        <f t="shared" si="2"/>
        <v>46974</v>
      </c>
      <c r="BJ42">
        <f t="shared" si="3"/>
        <v>49382</v>
      </c>
      <c r="BK42">
        <f t="shared" si="4"/>
        <v>51790</v>
      </c>
      <c r="BL42">
        <f t="shared" si="5"/>
        <v>54198</v>
      </c>
      <c r="BM42">
        <f t="shared" si="6"/>
        <v>56606</v>
      </c>
      <c r="BN42" s="398">
        <v>48150</v>
      </c>
      <c r="BO42" s="398">
        <v>63550</v>
      </c>
      <c r="BP42">
        <f t="shared" si="7"/>
        <v>67402</v>
      </c>
      <c r="BQ42">
        <f t="shared" si="8"/>
        <v>71254</v>
      </c>
      <c r="BR42">
        <f t="shared" si="9"/>
        <v>75106</v>
      </c>
      <c r="BS42">
        <f t="shared" si="10"/>
        <v>78958</v>
      </c>
      <c r="BT42">
        <f t="shared" si="11"/>
        <v>82810</v>
      </c>
      <c r="BU42">
        <f t="shared" si="12"/>
        <v>86662</v>
      </c>
      <c r="BV42">
        <f t="shared" si="13"/>
        <v>90514</v>
      </c>
    </row>
    <row r="43" spans="1:74" x14ac:dyDescent="0.35">
      <c r="A43" s="298" t="s">
        <v>233</v>
      </c>
      <c r="C43" s="300">
        <v>31560</v>
      </c>
      <c r="D43" s="300">
        <v>31560</v>
      </c>
      <c r="E43" s="300">
        <v>36820</v>
      </c>
      <c r="F43" s="300">
        <v>36820</v>
      </c>
      <c r="G43" s="300">
        <v>36820</v>
      </c>
      <c r="H43" s="300">
        <v>36820</v>
      </c>
      <c r="I43" s="300">
        <v>36820</v>
      </c>
      <c r="J43" s="300">
        <v>36820</v>
      </c>
      <c r="K43" s="300">
        <v>36850</v>
      </c>
      <c r="L43" s="300">
        <v>38950</v>
      </c>
      <c r="M43" s="300">
        <v>41050</v>
      </c>
      <c r="N43" s="300">
        <v>43150</v>
      </c>
      <c r="O43" s="300">
        <v>45250</v>
      </c>
      <c r="P43" s="300">
        <v>47350</v>
      </c>
      <c r="Q43" s="300">
        <v>49450</v>
      </c>
      <c r="S43" s="381">
        <v>26300</v>
      </c>
      <c r="T43" s="382">
        <v>34750</v>
      </c>
      <c r="U43" s="382">
        <v>36854</v>
      </c>
      <c r="V43" s="382">
        <v>38958</v>
      </c>
      <c r="W43" s="382">
        <v>41062</v>
      </c>
      <c r="X43" s="382">
        <v>43166</v>
      </c>
      <c r="Y43" s="382">
        <v>45270</v>
      </c>
      <c r="Z43" s="382">
        <v>47374</v>
      </c>
      <c r="AA43" s="383">
        <v>49478</v>
      </c>
      <c r="AB43" s="381">
        <v>42100</v>
      </c>
      <c r="AC43" s="382">
        <v>55550</v>
      </c>
      <c r="AD43" s="382">
        <v>58918</v>
      </c>
      <c r="AE43" s="382">
        <v>62286</v>
      </c>
      <c r="AF43" s="382">
        <v>65654</v>
      </c>
      <c r="AG43" s="382">
        <v>69022</v>
      </c>
      <c r="AH43" s="382">
        <v>72390</v>
      </c>
      <c r="AI43" s="382">
        <v>75758</v>
      </c>
      <c r="AJ43" s="383">
        <v>79126</v>
      </c>
      <c r="AL43" s="381">
        <v>27600</v>
      </c>
      <c r="AM43" s="382">
        <v>36450</v>
      </c>
      <c r="AN43" s="382">
        <v>38658</v>
      </c>
      <c r="AO43" s="382">
        <v>40866</v>
      </c>
      <c r="AP43" s="382">
        <v>43074</v>
      </c>
      <c r="AQ43" s="382">
        <v>45282</v>
      </c>
      <c r="AR43" s="382">
        <v>47490</v>
      </c>
      <c r="AS43" s="382">
        <v>49698</v>
      </c>
      <c r="AT43" s="383">
        <v>51906</v>
      </c>
      <c r="AU43" s="381">
        <v>44150</v>
      </c>
      <c r="AV43" s="382">
        <v>58300</v>
      </c>
      <c r="AW43" s="382">
        <v>61832</v>
      </c>
      <c r="AX43" s="382">
        <v>65364</v>
      </c>
      <c r="AY43" s="382">
        <v>68896</v>
      </c>
      <c r="AZ43" s="382">
        <v>72428</v>
      </c>
      <c r="BA43" s="382">
        <v>75960</v>
      </c>
      <c r="BB43" s="382">
        <v>79492</v>
      </c>
      <c r="BC43" s="383">
        <v>83024</v>
      </c>
      <c r="BE43" s="398">
        <v>30100</v>
      </c>
      <c r="BF43" s="398">
        <v>39750</v>
      </c>
      <c r="BG43">
        <f t="shared" si="0"/>
        <v>42158</v>
      </c>
      <c r="BH43">
        <f t="shared" si="1"/>
        <v>44566</v>
      </c>
      <c r="BI43">
        <f t="shared" si="2"/>
        <v>46974</v>
      </c>
      <c r="BJ43">
        <f t="shared" si="3"/>
        <v>49382</v>
      </c>
      <c r="BK43">
        <f t="shared" si="4"/>
        <v>51790</v>
      </c>
      <c r="BL43">
        <f t="shared" si="5"/>
        <v>54198</v>
      </c>
      <c r="BM43">
        <f t="shared" si="6"/>
        <v>56606</v>
      </c>
      <c r="BN43" s="398">
        <v>48150</v>
      </c>
      <c r="BO43" s="398">
        <v>63550</v>
      </c>
      <c r="BP43">
        <f t="shared" si="7"/>
        <v>67402</v>
      </c>
      <c r="BQ43">
        <f t="shared" si="8"/>
        <v>71254</v>
      </c>
      <c r="BR43">
        <f t="shared" si="9"/>
        <v>75106</v>
      </c>
      <c r="BS43">
        <f t="shared" si="10"/>
        <v>78958</v>
      </c>
      <c r="BT43">
        <f t="shared" si="11"/>
        <v>82810</v>
      </c>
      <c r="BU43">
        <f t="shared" si="12"/>
        <v>86662</v>
      </c>
      <c r="BV43">
        <f t="shared" si="13"/>
        <v>90514</v>
      </c>
    </row>
    <row r="44" spans="1:74" x14ac:dyDescent="0.35">
      <c r="A44" s="298" t="s">
        <v>234</v>
      </c>
      <c r="C44" s="300">
        <v>32700</v>
      </c>
      <c r="D44" s="300">
        <v>32700</v>
      </c>
      <c r="E44" s="300">
        <v>38150</v>
      </c>
      <c r="F44" s="300">
        <v>38150</v>
      </c>
      <c r="G44" s="300">
        <v>38150</v>
      </c>
      <c r="H44" s="300">
        <v>38150</v>
      </c>
      <c r="I44" s="300">
        <v>38150</v>
      </c>
      <c r="J44" s="300">
        <v>38150</v>
      </c>
      <c r="K44" s="300">
        <v>38150</v>
      </c>
      <c r="L44" s="300">
        <v>40350</v>
      </c>
      <c r="M44" s="300">
        <v>42550</v>
      </c>
      <c r="N44" s="300">
        <v>44700</v>
      </c>
      <c r="O44" s="300">
        <v>46900</v>
      </c>
      <c r="P44" s="300">
        <v>49050</v>
      </c>
      <c r="Q44" s="300">
        <v>51250</v>
      </c>
      <c r="S44" s="381">
        <v>27250</v>
      </c>
      <c r="T44" s="382">
        <v>36000</v>
      </c>
      <c r="U44" s="382">
        <v>38180</v>
      </c>
      <c r="V44" s="382">
        <v>40360</v>
      </c>
      <c r="W44" s="382">
        <v>42540</v>
      </c>
      <c r="X44" s="382">
        <v>44720</v>
      </c>
      <c r="Y44" s="382">
        <v>46900</v>
      </c>
      <c r="Z44" s="382">
        <v>49080</v>
      </c>
      <c r="AA44" s="383">
        <v>51260</v>
      </c>
      <c r="AB44" s="381">
        <v>43600</v>
      </c>
      <c r="AC44" s="382">
        <v>57550</v>
      </c>
      <c r="AD44" s="382">
        <v>61038</v>
      </c>
      <c r="AE44" s="382">
        <v>64526</v>
      </c>
      <c r="AF44" s="382">
        <v>68014</v>
      </c>
      <c r="AG44" s="382">
        <v>71502</v>
      </c>
      <c r="AH44" s="382">
        <v>74990</v>
      </c>
      <c r="AI44" s="382">
        <v>78478</v>
      </c>
      <c r="AJ44" s="383">
        <v>81966</v>
      </c>
      <c r="AL44" s="381">
        <v>28600</v>
      </c>
      <c r="AM44" s="382">
        <v>37800</v>
      </c>
      <c r="AN44" s="382">
        <v>40088</v>
      </c>
      <c r="AO44" s="382">
        <v>42376</v>
      </c>
      <c r="AP44" s="382">
        <v>44664</v>
      </c>
      <c r="AQ44" s="382">
        <v>46952</v>
      </c>
      <c r="AR44" s="382">
        <v>49240</v>
      </c>
      <c r="AS44" s="382">
        <v>51528</v>
      </c>
      <c r="AT44" s="383">
        <v>53816</v>
      </c>
      <c r="AU44" s="381">
        <v>45750</v>
      </c>
      <c r="AV44" s="382">
        <v>60400</v>
      </c>
      <c r="AW44" s="382">
        <v>64060</v>
      </c>
      <c r="AX44" s="382">
        <v>67720</v>
      </c>
      <c r="AY44" s="382">
        <v>71380</v>
      </c>
      <c r="AZ44" s="382">
        <v>75040</v>
      </c>
      <c r="BA44" s="382">
        <v>78700</v>
      </c>
      <c r="BB44" s="382">
        <v>82360</v>
      </c>
      <c r="BC44" s="383">
        <v>86020</v>
      </c>
      <c r="BE44" s="398">
        <v>32000</v>
      </c>
      <c r="BF44" s="398">
        <v>42250</v>
      </c>
      <c r="BG44">
        <f t="shared" si="0"/>
        <v>44810</v>
      </c>
      <c r="BH44">
        <f t="shared" si="1"/>
        <v>47370</v>
      </c>
      <c r="BI44">
        <f t="shared" si="2"/>
        <v>49930</v>
      </c>
      <c r="BJ44">
        <f t="shared" si="3"/>
        <v>52490</v>
      </c>
      <c r="BK44">
        <f t="shared" si="4"/>
        <v>55050</v>
      </c>
      <c r="BL44">
        <f t="shared" si="5"/>
        <v>57610</v>
      </c>
      <c r="BM44">
        <f t="shared" si="6"/>
        <v>60170</v>
      </c>
      <c r="BN44" s="398">
        <v>51200</v>
      </c>
      <c r="BO44" s="398">
        <v>67600</v>
      </c>
      <c r="BP44">
        <f t="shared" si="7"/>
        <v>71696</v>
      </c>
      <c r="BQ44">
        <f t="shared" si="8"/>
        <v>75792</v>
      </c>
      <c r="BR44">
        <f t="shared" si="9"/>
        <v>79888</v>
      </c>
      <c r="BS44">
        <f t="shared" si="10"/>
        <v>83984</v>
      </c>
      <c r="BT44">
        <f t="shared" si="11"/>
        <v>88080</v>
      </c>
      <c r="BU44">
        <f t="shared" si="12"/>
        <v>92176</v>
      </c>
      <c r="BV44">
        <f t="shared" si="13"/>
        <v>96272</v>
      </c>
    </row>
    <row r="45" spans="1:74" x14ac:dyDescent="0.35">
      <c r="A45" s="298" t="s">
        <v>235</v>
      </c>
      <c r="C45" s="300">
        <v>31500</v>
      </c>
      <c r="D45" s="300">
        <v>31500</v>
      </c>
      <c r="E45" s="300">
        <v>36750</v>
      </c>
      <c r="F45" s="300">
        <v>36750</v>
      </c>
      <c r="G45" s="300">
        <v>36750</v>
      </c>
      <c r="H45" s="300">
        <v>36750</v>
      </c>
      <c r="I45" s="300">
        <v>36750</v>
      </c>
      <c r="J45" s="300">
        <v>36750</v>
      </c>
      <c r="K45" s="300">
        <v>36750</v>
      </c>
      <c r="L45" s="300">
        <v>38850</v>
      </c>
      <c r="M45" s="300">
        <v>41000</v>
      </c>
      <c r="N45" s="300">
        <v>43050</v>
      </c>
      <c r="O45" s="300">
        <v>45150</v>
      </c>
      <c r="P45" s="300">
        <v>47250</v>
      </c>
      <c r="Q45" s="300">
        <v>49350</v>
      </c>
      <c r="S45" s="381">
        <v>26250</v>
      </c>
      <c r="T45" s="382">
        <v>34650</v>
      </c>
      <c r="U45" s="382">
        <v>36750</v>
      </c>
      <c r="V45" s="382">
        <v>38850</v>
      </c>
      <c r="W45" s="382">
        <v>40950</v>
      </c>
      <c r="X45" s="382">
        <v>43050</v>
      </c>
      <c r="Y45" s="382">
        <v>45150</v>
      </c>
      <c r="Z45" s="382">
        <v>47250</v>
      </c>
      <c r="AA45" s="383">
        <v>49350</v>
      </c>
      <c r="AB45" s="381">
        <v>42000</v>
      </c>
      <c r="AC45" s="382">
        <v>55450</v>
      </c>
      <c r="AD45" s="382">
        <v>58810</v>
      </c>
      <c r="AE45" s="382">
        <v>62170</v>
      </c>
      <c r="AF45" s="382">
        <v>65530</v>
      </c>
      <c r="AG45" s="382">
        <v>68890</v>
      </c>
      <c r="AH45" s="382">
        <v>72250</v>
      </c>
      <c r="AI45" s="382">
        <v>75610</v>
      </c>
      <c r="AJ45" s="383">
        <v>78970</v>
      </c>
      <c r="AL45" s="381">
        <v>27050</v>
      </c>
      <c r="AM45" s="382">
        <v>35750</v>
      </c>
      <c r="AN45" s="382">
        <v>37914</v>
      </c>
      <c r="AO45" s="382">
        <v>40078</v>
      </c>
      <c r="AP45" s="382">
        <v>42242</v>
      </c>
      <c r="AQ45" s="382">
        <v>44406</v>
      </c>
      <c r="AR45" s="382">
        <v>46570</v>
      </c>
      <c r="AS45" s="382">
        <v>48734</v>
      </c>
      <c r="AT45" s="383">
        <v>50898</v>
      </c>
      <c r="AU45" s="381">
        <v>43300</v>
      </c>
      <c r="AV45" s="382">
        <v>57150</v>
      </c>
      <c r="AW45" s="382">
        <v>60614</v>
      </c>
      <c r="AX45" s="382">
        <v>64078</v>
      </c>
      <c r="AY45" s="382">
        <v>67542</v>
      </c>
      <c r="AZ45" s="382">
        <v>71006</v>
      </c>
      <c r="BA45" s="382">
        <v>74470</v>
      </c>
      <c r="BB45" s="382">
        <v>77934</v>
      </c>
      <c r="BC45" s="383">
        <v>81398</v>
      </c>
      <c r="BE45" s="398">
        <v>30100</v>
      </c>
      <c r="BF45" s="398">
        <v>39750</v>
      </c>
      <c r="BG45">
        <f t="shared" si="0"/>
        <v>42158</v>
      </c>
      <c r="BH45">
        <f t="shared" si="1"/>
        <v>44566</v>
      </c>
      <c r="BI45">
        <f t="shared" si="2"/>
        <v>46974</v>
      </c>
      <c r="BJ45">
        <f t="shared" si="3"/>
        <v>49382</v>
      </c>
      <c r="BK45">
        <f t="shared" si="4"/>
        <v>51790</v>
      </c>
      <c r="BL45">
        <f t="shared" si="5"/>
        <v>54198</v>
      </c>
      <c r="BM45">
        <f t="shared" si="6"/>
        <v>56606</v>
      </c>
      <c r="BN45" s="398">
        <v>48150</v>
      </c>
      <c r="BO45" s="398">
        <v>63550</v>
      </c>
      <c r="BP45">
        <f t="shared" si="7"/>
        <v>67402</v>
      </c>
      <c r="BQ45">
        <f t="shared" si="8"/>
        <v>71254</v>
      </c>
      <c r="BR45">
        <f t="shared" si="9"/>
        <v>75106</v>
      </c>
      <c r="BS45">
        <f t="shared" si="10"/>
        <v>78958</v>
      </c>
      <c r="BT45">
        <f t="shared" si="11"/>
        <v>82810</v>
      </c>
      <c r="BU45">
        <f t="shared" si="12"/>
        <v>86662</v>
      </c>
      <c r="BV45">
        <f t="shared" si="13"/>
        <v>90514</v>
      </c>
    </row>
    <row r="46" spans="1:74" x14ac:dyDescent="0.35">
      <c r="A46" s="298" t="s">
        <v>236</v>
      </c>
      <c r="C46" s="300">
        <v>36100</v>
      </c>
      <c r="D46" s="300">
        <v>36100</v>
      </c>
      <c r="E46" s="300">
        <v>41515</v>
      </c>
      <c r="F46" s="300">
        <v>41515</v>
      </c>
      <c r="G46" s="300">
        <v>41515</v>
      </c>
      <c r="H46" s="300">
        <v>41900</v>
      </c>
      <c r="I46" s="300">
        <v>44800</v>
      </c>
      <c r="J46" s="300">
        <v>47700</v>
      </c>
      <c r="K46" s="300">
        <v>50550</v>
      </c>
      <c r="L46" s="300">
        <v>53450</v>
      </c>
      <c r="M46" s="300">
        <v>56350</v>
      </c>
      <c r="N46" s="300">
        <v>59250</v>
      </c>
      <c r="O46" s="300">
        <v>62100</v>
      </c>
      <c r="P46" s="300">
        <v>65000</v>
      </c>
      <c r="Q46" s="300">
        <v>67900</v>
      </c>
      <c r="S46" s="381">
        <v>36100</v>
      </c>
      <c r="T46" s="382">
        <v>47700</v>
      </c>
      <c r="U46" s="382">
        <v>50588</v>
      </c>
      <c r="V46" s="382">
        <v>53476</v>
      </c>
      <c r="W46" s="382">
        <v>56364</v>
      </c>
      <c r="X46" s="382">
        <v>59252</v>
      </c>
      <c r="Y46" s="382">
        <v>62140</v>
      </c>
      <c r="Z46" s="382">
        <v>65028</v>
      </c>
      <c r="AA46" s="383">
        <v>67916</v>
      </c>
      <c r="AB46" s="381">
        <v>57750</v>
      </c>
      <c r="AC46" s="382">
        <v>76250</v>
      </c>
      <c r="AD46" s="382">
        <v>80870</v>
      </c>
      <c r="AE46" s="382">
        <v>85490</v>
      </c>
      <c r="AF46" s="382">
        <v>90110</v>
      </c>
      <c r="AG46" s="382">
        <v>94730</v>
      </c>
      <c r="AH46" s="382">
        <v>99350</v>
      </c>
      <c r="AI46" s="382">
        <v>103970</v>
      </c>
      <c r="AJ46" s="383">
        <v>108590</v>
      </c>
      <c r="AL46" s="381">
        <v>36100</v>
      </c>
      <c r="AM46" s="382">
        <v>47700</v>
      </c>
      <c r="AN46" s="382">
        <v>50588</v>
      </c>
      <c r="AO46" s="382">
        <v>53476</v>
      </c>
      <c r="AP46" s="382">
        <v>56364</v>
      </c>
      <c r="AQ46" s="382">
        <v>59252</v>
      </c>
      <c r="AR46" s="382">
        <v>62140</v>
      </c>
      <c r="AS46" s="382">
        <v>65028</v>
      </c>
      <c r="AT46" s="383">
        <v>67916</v>
      </c>
      <c r="AU46" s="381">
        <v>57750</v>
      </c>
      <c r="AV46" s="382">
        <v>76250</v>
      </c>
      <c r="AW46" s="382">
        <v>80870</v>
      </c>
      <c r="AX46" s="382">
        <v>85490</v>
      </c>
      <c r="AY46" s="382">
        <v>90110</v>
      </c>
      <c r="AZ46" s="382">
        <v>94730</v>
      </c>
      <c r="BA46" s="382">
        <v>99350</v>
      </c>
      <c r="BB46" s="382">
        <v>103970</v>
      </c>
      <c r="BC46" s="383">
        <v>108590</v>
      </c>
      <c r="BE46" s="398">
        <v>39350</v>
      </c>
      <c r="BF46" s="398">
        <v>51950</v>
      </c>
      <c r="BG46">
        <f t="shared" si="0"/>
        <v>55098</v>
      </c>
      <c r="BH46">
        <f t="shared" si="1"/>
        <v>58246</v>
      </c>
      <c r="BI46">
        <f t="shared" si="2"/>
        <v>61394</v>
      </c>
      <c r="BJ46">
        <f t="shared" si="3"/>
        <v>64542</v>
      </c>
      <c r="BK46">
        <f t="shared" si="4"/>
        <v>67690</v>
      </c>
      <c r="BL46">
        <f t="shared" si="5"/>
        <v>70838</v>
      </c>
      <c r="BM46">
        <f t="shared" si="6"/>
        <v>73986</v>
      </c>
      <c r="BN46" s="398">
        <v>62950</v>
      </c>
      <c r="BO46" s="398">
        <v>83100</v>
      </c>
      <c r="BP46">
        <f t="shared" si="7"/>
        <v>88136</v>
      </c>
      <c r="BQ46">
        <f t="shared" si="8"/>
        <v>93172</v>
      </c>
      <c r="BR46">
        <f t="shared" si="9"/>
        <v>98208</v>
      </c>
      <c r="BS46">
        <f t="shared" si="10"/>
        <v>103244</v>
      </c>
      <c r="BT46">
        <f t="shared" si="11"/>
        <v>108280</v>
      </c>
      <c r="BU46">
        <f t="shared" si="12"/>
        <v>113316</v>
      </c>
      <c r="BV46">
        <f t="shared" si="13"/>
        <v>118352</v>
      </c>
    </row>
    <row r="47" spans="1:74" x14ac:dyDescent="0.35">
      <c r="A47" s="298" t="s">
        <v>237</v>
      </c>
      <c r="C47" s="300">
        <v>36800</v>
      </c>
      <c r="D47" s="300">
        <v>36800</v>
      </c>
      <c r="E47" s="300">
        <v>42320</v>
      </c>
      <c r="F47" s="300">
        <v>42320</v>
      </c>
      <c r="G47" s="300">
        <v>42320</v>
      </c>
      <c r="H47" s="300">
        <v>42700</v>
      </c>
      <c r="I47" s="300">
        <v>45650</v>
      </c>
      <c r="J47" s="300">
        <v>48600</v>
      </c>
      <c r="K47" s="300">
        <v>51550</v>
      </c>
      <c r="L47" s="300">
        <v>54500</v>
      </c>
      <c r="M47" s="300">
        <v>57450</v>
      </c>
      <c r="N47" s="300">
        <v>60400</v>
      </c>
      <c r="O47" s="300">
        <v>63300</v>
      </c>
      <c r="P47" s="300">
        <v>66250</v>
      </c>
      <c r="Q47" s="300">
        <v>69200</v>
      </c>
      <c r="S47" s="381">
        <v>36800</v>
      </c>
      <c r="T47" s="382">
        <v>48600</v>
      </c>
      <c r="U47" s="382">
        <v>51544</v>
      </c>
      <c r="V47" s="382">
        <v>54488</v>
      </c>
      <c r="W47" s="382">
        <v>57432</v>
      </c>
      <c r="X47" s="382">
        <v>60376</v>
      </c>
      <c r="Y47" s="382">
        <v>63320</v>
      </c>
      <c r="Z47" s="382">
        <v>66264</v>
      </c>
      <c r="AA47" s="383">
        <v>69208</v>
      </c>
      <c r="AB47" s="381">
        <v>58900</v>
      </c>
      <c r="AC47" s="382">
        <v>77750</v>
      </c>
      <c r="AD47" s="382">
        <v>82462</v>
      </c>
      <c r="AE47" s="382">
        <v>87174</v>
      </c>
      <c r="AF47" s="382">
        <v>91886</v>
      </c>
      <c r="AG47" s="382">
        <v>96598</v>
      </c>
      <c r="AH47" s="382">
        <v>101310</v>
      </c>
      <c r="AI47" s="382">
        <v>106022</v>
      </c>
      <c r="AJ47" s="383">
        <v>110734</v>
      </c>
      <c r="AL47" s="381">
        <v>37450</v>
      </c>
      <c r="AM47" s="382">
        <v>49450</v>
      </c>
      <c r="AN47" s="382">
        <v>52446</v>
      </c>
      <c r="AO47" s="382">
        <v>55442</v>
      </c>
      <c r="AP47" s="382">
        <v>58438</v>
      </c>
      <c r="AQ47" s="382">
        <v>61434</v>
      </c>
      <c r="AR47" s="382">
        <v>64430</v>
      </c>
      <c r="AS47" s="382">
        <v>67426</v>
      </c>
      <c r="AT47" s="383">
        <v>70422</v>
      </c>
      <c r="AU47" s="381">
        <v>59900</v>
      </c>
      <c r="AV47" s="382">
        <v>79050</v>
      </c>
      <c r="AW47" s="382">
        <v>83842</v>
      </c>
      <c r="AX47" s="382">
        <v>88634</v>
      </c>
      <c r="AY47" s="382">
        <v>93426</v>
      </c>
      <c r="AZ47" s="382">
        <v>98218</v>
      </c>
      <c r="BA47" s="382">
        <v>103010</v>
      </c>
      <c r="BB47" s="382">
        <v>107802</v>
      </c>
      <c r="BC47" s="383">
        <v>112594</v>
      </c>
      <c r="BE47" s="398">
        <v>41850</v>
      </c>
      <c r="BF47" s="398">
        <v>55250</v>
      </c>
      <c r="BG47">
        <f t="shared" si="0"/>
        <v>58598</v>
      </c>
      <c r="BH47">
        <f t="shared" si="1"/>
        <v>61946</v>
      </c>
      <c r="BI47">
        <f t="shared" si="2"/>
        <v>65294</v>
      </c>
      <c r="BJ47">
        <f t="shared" si="3"/>
        <v>68642</v>
      </c>
      <c r="BK47">
        <f t="shared" si="4"/>
        <v>71990</v>
      </c>
      <c r="BL47">
        <f t="shared" si="5"/>
        <v>75338</v>
      </c>
      <c r="BM47">
        <f t="shared" si="6"/>
        <v>78686</v>
      </c>
      <c r="BN47" s="398">
        <v>66950</v>
      </c>
      <c r="BO47" s="398">
        <v>88350</v>
      </c>
      <c r="BP47">
        <f t="shared" si="7"/>
        <v>93706</v>
      </c>
      <c r="BQ47">
        <f t="shared" si="8"/>
        <v>99062</v>
      </c>
      <c r="BR47">
        <f t="shared" si="9"/>
        <v>104418</v>
      </c>
      <c r="BS47">
        <f t="shared" si="10"/>
        <v>109774</v>
      </c>
      <c r="BT47">
        <f t="shared" si="11"/>
        <v>115130</v>
      </c>
      <c r="BU47">
        <f t="shared" si="12"/>
        <v>120486</v>
      </c>
      <c r="BV47">
        <f t="shared" si="13"/>
        <v>125842</v>
      </c>
    </row>
    <row r="48" spans="1:74" x14ac:dyDescent="0.35">
      <c r="A48" s="298" t="s">
        <v>238</v>
      </c>
      <c r="C48" s="300">
        <v>31500</v>
      </c>
      <c r="D48" s="300">
        <v>31500</v>
      </c>
      <c r="E48" s="300">
        <v>36750</v>
      </c>
      <c r="F48" s="300">
        <v>36750</v>
      </c>
      <c r="G48" s="300">
        <v>36750</v>
      </c>
      <c r="H48" s="300">
        <v>36750</v>
      </c>
      <c r="I48" s="300">
        <v>36750</v>
      </c>
      <c r="J48" s="300">
        <v>36750</v>
      </c>
      <c r="K48" s="300">
        <v>36750</v>
      </c>
      <c r="L48" s="300">
        <v>38850</v>
      </c>
      <c r="M48" s="300">
        <v>41000</v>
      </c>
      <c r="N48" s="300">
        <v>43050</v>
      </c>
      <c r="O48" s="300">
        <v>45150</v>
      </c>
      <c r="P48" s="300">
        <v>47250</v>
      </c>
      <c r="Q48" s="300">
        <v>49350</v>
      </c>
      <c r="S48" s="381">
        <v>26250</v>
      </c>
      <c r="T48" s="382">
        <v>34650</v>
      </c>
      <c r="U48" s="382">
        <v>36750</v>
      </c>
      <c r="V48" s="382">
        <v>38850</v>
      </c>
      <c r="W48" s="382">
        <v>40950</v>
      </c>
      <c r="X48" s="382">
        <v>43050</v>
      </c>
      <c r="Y48" s="382">
        <v>45150</v>
      </c>
      <c r="Z48" s="382">
        <v>47250</v>
      </c>
      <c r="AA48" s="383">
        <v>49350</v>
      </c>
      <c r="AB48" s="381">
        <v>42000</v>
      </c>
      <c r="AC48" s="382">
        <v>55450</v>
      </c>
      <c r="AD48" s="382">
        <v>58810</v>
      </c>
      <c r="AE48" s="382">
        <v>62170</v>
      </c>
      <c r="AF48" s="382">
        <v>65530</v>
      </c>
      <c r="AG48" s="382">
        <v>68890</v>
      </c>
      <c r="AH48" s="382">
        <v>72250</v>
      </c>
      <c r="AI48" s="382">
        <v>75610</v>
      </c>
      <c r="AJ48" s="383">
        <v>78970</v>
      </c>
      <c r="AL48" s="381">
        <v>27050</v>
      </c>
      <c r="AM48" s="382">
        <v>35750</v>
      </c>
      <c r="AN48" s="382">
        <v>37914</v>
      </c>
      <c r="AO48" s="382">
        <v>40078</v>
      </c>
      <c r="AP48" s="382">
        <v>42242</v>
      </c>
      <c r="AQ48" s="382">
        <v>44406</v>
      </c>
      <c r="AR48" s="382">
        <v>46570</v>
      </c>
      <c r="AS48" s="382">
        <v>48734</v>
      </c>
      <c r="AT48" s="383">
        <v>50898</v>
      </c>
      <c r="AU48" s="381">
        <v>43300</v>
      </c>
      <c r="AV48" s="382">
        <v>57150</v>
      </c>
      <c r="AW48" s="382">
        <v>60614</v>
      </c>
      <c r="AX48" s="382">
        <v>64078</v>
      </c>
      <c r="AY48" s="382">
        <v>67542</v>
      </c>
      <c r="AZ48" s="382">
        <v>71006</v>
      </c>
      <c r="BA48" s="382">
        <v>74470</v>
      </c>
      <c r="BB48" s="382">
        <v>77934</v>
      </c>
      <c r="BC48" s="383">
        <v>81398</v>
      </c>
      <c r="BE48" s="398">
        <v>30100</v>
      </c>
      <c r="BF48" s="398">
        <v>39750</v>
      </c>
      <c r="BG48">
        <f t="shared" si="0"/>
        <v>42158</v>
      </c>
      <c r="BH48">
        <f t="shared" si="1"/>
        <v>44566</v>
      </c>
      <c r="BI48">
        <f t="shared" si="2"/>
        <v>46974</v>
      </c>
      <c r="BJ48">
        <f t="shared" si="3"/>
        <v>49382</v>
      </c>
      <c r="BK48">
        <f t="shared" si="4"/>
        <v>51790</v>
      </c>
      <c r="BL48">
        <f t="shared" si="5"/>
        <v>54198</v>
      </c>
      <c r="BM48">
        <f t="shared" si="6"/>
        <v>56606</v>
      </c>
      <c r="BN48" s="398">
        <v>48150</v>
      </c>
      <c r="BO48" s="398">
        <v>63550</v>
      </c>
      <c r="BP48">
        <f t="shared" si="7"/>
        <v>67402</v>
      </c>
      <c r="BQ48">
        <f t="shared" si="8"/>
        <v>71254</v>
      </c>
      <c r="BR48">
        <f t="shared" si="9"/>
        <v>75106</v>
      </c>
      <c r="BS48">
        <f t="shared" si="10"/>
        <v>78958</v>
      </c>
      <c r="BT48">
        <f t="shared" si="11"/>
        <v>82810</v>
      </c>
      <c r="BU48">
        <f t="shared" si="12"/>
        <v>86662</v>
      </c>
      <c r="BV48">
        <f t="shared" si="13"/>
        <v>90514</v>
      </c>
    </row>
    <row r="49" spans="1:74" x14ac:dyDescent="0.35">
      <c r="A49" s="298" t="s">
        <v>239</v>
      </c>
      <c r="C49" s="300">
        <v>35329.5</v>
      </c>
      <c r="D49" s="300">
        <v>35329.5</v>
      </c>
      <c r="E49" s="300">
        <v>40629</v>
      </c>
      <c r="F49" s="300">
        <v>40629</v>
      </c>
      <c r="G49" s="300">
        <v>40629</v>
      </c>
      <c r="H49" s="300">
        <v>40629</v>
      </c>
      <c r="I49" s="300">
        <v>40629</v>
      </c>
      <c r="J49" s="300">
        <v>41800</v>
      </c>
      <c r="K49" s="300">
        <v>44350</v>
      </c>
      <c r="L49" s="300">
        <v>46850</v>
      </c>
      <c r="M49" s="300">
        <v>49400</v>
      </c>
      <c r="N49" s="300">
        <v>51950</v>
      </c>
      <c r="O49" s="300">
        <v>54450</v>
      </c>
      <c r="P49" s="300">
        <v>57000</v>
      </c>
      <c r="Q49" s="300">
        <v>59550</v>
      </c>
      <c r="S49" s="381">
        <v>31650</v>
      </c>
      <c r="T49" s="382">
        <v>41800</v>
      </c>
      <c r="U49" s="382">
        <v>44332</v>
      </c>
      <c r="V49" s="382">
        <v>46864</v>
      </c>
      <c r="W49" s="382">
        <v>49396</v>
      </c>
      <c r="X49" s="382">
        <v>51928</v>
      </c>
      <c r="Y49" s="382">
        <v>54460</v>
      </c>
      <c r="Z49" s="382">
        <v>56992</v>
      </c>
      <c r="AA49" s="383">
        <v>59524</v>
      </c>
      <c r="AB49" s="381">
        <v>50650</v>
      </c>
      <c r="AC49" s="382">
        <v>66850</v>
      </c>
      <c r="AD49" s="382">
        <v>70902</v>
      </c>
      <c r="AE49" s="382">
        <v>74954</v>
      </c>
      <c r="AF49" s="382">
        <v>79006</v>
      </c>
      <c r="AG49" s="382">
        <v>83058</v>
      </c>
      <c r="AH49" s="382">
        <v>87110</v>
      </c>
      <c r="AI49" s="382">
        <v>91162</v>
      </c>
      <c r="AJ49" s="383">
        <v>95214</v>
      </c>
      <c r="AL49" s="381">
        <v>31650</v>
      </c>
      <c r="AM49" s="382">
        <v>41800</v>
      </c>
      <c r="AN49" s="382">
        <v>44332</v>
      </c>
      <c r="AO49" s="382">
        <v>46864</v>
      </c>
      <c r="AP49" s="382">
        <v>49396</v>
      </c>
      <c r="AQ49" s="382">
        <v>51928</v>
      </c>
      <c r="AR49" s="382">
        <v>54460</v>
      </c>
      <c r="AS49" s="382">
        <v>56992</v>
      </c>
      <c r="AT49" s="383">
        <v>59524</v>
      </c>
      <c r="AU49" s="381">
        <v>50650</v>
      </c>
      <c r="AV49" s="382">
        <v>66850</v>
      </c>
      <c r="AW49" s="382">
        <v>70902</v>
      </c>
      <c r="AX49" s="382">
        <v>74954</v>
      </c>
      <c r="AY49" s="382">
        <v>79006</v>
      </c>
      <c r="AZ49" s="382">
        <v>83058</v>
      </c>
      <c r="BA49" s="382">
        <v>87110</v>
      </c>
      <c r="BB49" s="382">
        <v>91162</v>
      </c>
      <c r="BC49" s="383">
        <v>95214</v>
      </c>
      <c r="BE49" s="398">
        <v>34050</v>
      </c>
      <c r="BF49" s="398">
        <v>44950</v>
      </c>
      <c r="BG49">
        <f t="shared" si="0"/>
        <v>47674</v>
      </c>
      <c r="BH49">
        <f t="shared" si="1"/>
        <v>50398</v>
      </c>
      <c r="BI49">
        <f t="shared" si="2"/>
        <v>53122</v>
      </c>
      <c r="BJ49">
        <f t="shared" si="3"/>
        <v>55846</v>
      </c>
      <c r="BK49">
        <f t="shared" si="4"/>
        <v>58570</v>
      </c>
      <c r="BL49">
        <f t="shared" si="5"/>
        <v>61294</v>
      </c>
      <c r="BM49">
        <f t="shared" si="6"/>
        <v>64018</v>
      </c>
      <c r="BN49" s="398">
        <v>54500</v>
      </c>
      <c r="BO49" s="398">
        <v>71950</v>
      </c>
      <c r="BP49">
        <f t="shared" si="7"/>
        <v>76310</v>
      </c>
      <c r="BQ49">
        <f t="shared" si="8"/>
        <v>80670</v>
      </c>
      <c r="BR49">
        <f t="shared" si="9"/>
        <v>85030</v>
      </c>
      <c r="BS49">
        <f t="shared" si="10"/>
        <v>89390</v>
      </c>
      <c r="BT49">
        <f t="shared" si="11"/>
        <v>93750</v>
      </c>
      <c r="BU49">
        <f t="shared" si="12"/>
        <v>98110</v>
      </c>
      <c r="BV49">
        <f t="shared" si="13"/>
        <v>102470</v>
      </c>
    </row>
    <row r="50" spans="1:74" x14ac:dyDescent="0.35">
      <c r="A50" s="298" t="s">
        <v>240</v>
      </c>
      <c r="C50" s="300">
        <v>31500</v>
      </c>
      <c r="D50" s="300">
        <v>31500</v>
      </c>
      <c r="E50" s="300">
        <v>36750</v>
      </c>
      <c r="F50" s="300">
        <v>36750</v>
      </c>
      <c r="G50" s="300">
        <v>36750</v>
      </c>
      <c r="H50" s="300">
        <v>36750</v>
      </c>
      <c r="I50" s="300">
        <v>36750</v>
      </c>
      <c r="J50" s="300">
        <v>36750</v>
      </c>
      <c r="K50" s="300">
        <v>36750</v>
      </c>
      <c r="L50" s="300">
        <v>38850</v>
      </c>
      <c r="M50" s="300">
        <v>41000</v>
      </c>
      <c r="N50" s="300">
        <v>43050</v>
      </c>
      <c r="O50" s="300">
        <v>45150</v>
      </c>
      <c r="P50" s="300">
        <v>47250</v>
      </c>
      <c r="Q50" s="300">
        <v>49350</v>
      </c>
      <c r="S50" s="381">
        <v>26250</v>
      </c>
      <c r="T50" s="382">
        <v>34650</v>
      </c>
      <c r="U50" s="382">
        <v>36750</v>
      </c>
      <c r="V50" s="382">
        <v>38850</v>
      </c>
      <c r="W50" s="382">
        <v>40950</v>
      </c>
      <c r="X50" s="382">
        <v>43050</v>
      </c>
      <c r="Y50" s="382">
        <v>45150</v>
      </c>
      <c r="Z50" s="382">
        <v>47250</v>
      </c>
      <c r="AA50" s="383">
        <v>49350</v>
      </c>
      <c r="AB50" s="381">
        <v>42000</v>
      </c>
      <c r="AC50" s="382">
        <v>55450</v>
      </c>
      <c r="AD50" s="382">
        <v>58810</v>
      </c>
      <c r="AE50" s="382">
        <v>62170</v>
      </c>
      <c r="AF50" s="382">
        <v>65530</v>
      </c>
      <c r="AG50" s="382">
        <v>68890</v>
      </c>
      <c r="AH50" s="382">
        <v>72250</v>
      </c>
      <c r="AI50" s="382">
        <v>75610</v>
      </c>
      <c r="AJ50" s="383">
        <v>78970</v>
      </c>
      <c r="AL50" s="381">
        <v>27050</v>
      </c>
      <c r="AM50" s="382">
        <v>35750</v>
      </c>
      <c r="AN50" s="382">
        <v>37914</v>
      </c>
      <c r="AO50" s="382">
        <v>40078</v>
      </c>
      <c r="AP50" s="382">
        <v>42242</v>
      </c>
      <c r="AQ50" s="382">
        <v>44406</v>
      </c>
      <c r="AR50" s="382">
        <v>46570</v>
      </c>
      <c r="AS50" s="382">
        <v>48734</v>
      </c>
      <c r="AT50" s="383">
        <v>50898</v>
      </c>
      <c r="AU50" s="381">
        <v>43300</v>
      </c>
      <c r="AV50" s="382">
        <v>57150</v>
      </c>
      <c r="AW50" s="382">
        <v>60614</v>
      </c>
      <c r="AX50" s="382">
        <v>64078</v>
      </c>
      <c r="AY50" s="382">
        <v>67542</v>
      </c>
      <c r="AZ50" s="382">
        <v>71006</v>
      </c>
      <c r="BA50" s="382">
        <v>74470</v>
      </c>
      <c r="BB50" s="382">
        <v>77934</v>
      </c>
      <c r="BC50" s="383">
        <v>81398</v>
      </c>
      <c r="BE50" s="398">
        <v>30100</v>
      </c>
      <c r="BF50" s="398">
        <v>39750</v>
      </c>
      <c r="BG50">
        <f t="shared" si="0"/>
        <v>42158</v>
      </c>
      <c r="BH50">
        <f t="shared" si="1"/>
        <v>44566</v>
      </c>
      <c r="BI50">
        <f t="shared" si="2"/>
        <v>46974</v>
      </c>
      <c r="BJ50">
        <f t="shared" si="3"/>
        <v>49382</v>
      </c>
      <c r="BK50">
        <f t="shared" si="4"/>
        <v>51790</v>
      </c>
      <c r="BL50">
        <f t="shared" si="5"/>
        <v>54198</v>
      </c>
      <c r="BM50">
        <f t="shared" si="6"/>
        <v>56606</v>
      </c>
      <c r="BN50" s="398">
        <v>48150</v>
      </c>
      <c r="BO50" s="398">
        <v>63550</v>
      </c>
      <c r="BP50">
        <f t="shared" si="7"/>
        <v>67402</v>
      </c>
      <c r="BQ50">
        <f t="shared" si="8"/>
        <v>71254</v>
      </c>
      <c r="BR50">
        <f t="shared" si="9"/>
        <v>75106</v>
      </c>
      <c r="BS50">
        <f t="shared" si="10"/>
        <v>78958</v>
      </c>
      <c r="BT50">
        <f t="shared" si="11"/>
        <v>82810</v>
      </c>
      <c r="BU50">
        <f t="shared" si="12"/>
        <v>86662</v>
      </c>
      <c r="BV50">
        <f t="shared" si="13"/>
        <v>90514</v>
      </c>
    </row>
    <row r="51" spans="1:74" x14ac:dyDescent="0.35">
      <c r="A51" s="298" t="s">
        <v>241</v>
      </c>
      <c r="C51" s="300">
        <v>31500</v>
      </c>
      <c r="D51" s="300">
        <v>31500</v>
      </c>
      <c r="E51" s="300">
        <v>36750</v>
      </c>
      <c r="F51" s="300">
        <v>36750</v>
      </c>
      <c r="G51" s="300">
        <v>36750</v>
      </c>
      <c r="H51" s="300">
        <v>36750</v>
      </c>
      <c r="I51" s="300">
        <v>36750</v>
      </c>
      <c r="J51" s="300">
        <v>36750</v>
      </c>
      <c r="K51" s="300">
        <v>36750</v>
      </c>
      <c r="L51" s="300">
        <v>38850</v>
      </c>
      <c r="M51" s="300">
        <v>41000</v>
      </c>
      <c r="N51" s="300">
        <v>43050</v>
      </c>
      <c r="O51" s="300">
        <v>45150</v>
      </c>
      <c r="P51" s="300">
        <v>47250</v>
      </c>
      <c r="Q51" s="300">
        <v>49350</v>
      </c>
      <c r="S51" s="381">
        <v>26250</v>
      </c>
      <c r="T51" s="382">
        <v>34650</v>
      </c>
      <c r="U51" s="382">
        <v>36750</v>
      </c>
      <c r="V51" s="382">
        <v>38850</v>
      </c>
      <c r="W51" s="382">
        <v>40950</v>
      </c>
      <c r="X51" s="382">
        <v>43050</v>
      </c>
      <c r="Y51" s="382">
        <v>45150</v>
      </c>
      <c r="Z51" s="382">
        <v>47250</v>
      </c>
      <c r="AA51" s="383">
        <v>49350</v>
      </c>
      <c r="AB51" s="381">
        <v>42000</v>
      </c>
      <c r="AC51" s="382">
        <v>55450</v>
      </c>
      <c r="AD51" s="382">
        <v>58810</v>
      </c>
      <c r="AE51" s="382">
        <v>62170</v>
      </c>
      <c r="AF51" s="382">
        <v>65530</v>
      </c>
      <c r="AG51" s="382">
        <v>68890</v>
      </c>
      <c r="AH51" s="382">
        <v>72250</v>
      </c>
      <c r="AI51" s="382">
        <v>75610</v>
      </c>
      <c r="AJ51" s="383">
        <v>78970</v>
      </c>
      <c r="AL51" s="381">
        <v>27050</v>
      </c>
      <c r="AM51" s="382">
        <v>35750</v>
      </c>
      <c r="AN51" s="382">
        <v>37914</v>
      </c>
      <c r="AO51" s="382">
        <v>40078</v>
      </c>
      <c r="AP51" s="382">
        <v>42242</v>
      </c>
      <c r="AQ51" s="382">
        <v>44406</v>
      </c>
      <c r="AR51" s="382">
        <v>46570</v>
      </c>
      <c r="AS51" s="382">
        <v>48734</v>
      </c>
      <c r="AT51" s="383">
        <v>50898</v>
      </c>
      <c r="AU51" s="381">
        <v>43300</v>
      </c>
      <c r="AV51" s="382">
        <v>57150</v>
      </c>
      <c r="AW51" s="382">
        <v>60614</v>
      </c>
      <c r="AX51" s="382">
        <v>64078</v>
      </c>
      <c r="AY51" s="382">
        <v>67542</v>
      </c>
      <c r="AZ51" s="382">
        <v>71006</v>
      </c>
      <c r="BA51" s="382">
        <v>74470</v>
      </c>
      <c r="BB51" s="382">
        <v>77934</v>
      </c>
      <c r="BC51" s="383">
        <v>81398</v>
      </c>
      <c r="BE51" s="398">
        <v>30100</v>
      </c>
      <c r="BF51" s="398">
        <v>39750</v>
      </c>
      <c r="BG51">
        <f t="shared" si="0"/>
        <v>42158</v>
      </c>
      <c r="BH51">
        <f t="shared" si="1"/>
        <v>44566</v>
      </c>
      <c r="BI51">
        <f t="shared" si="2"/>
        <v>46974</v>
      </c>
      <c r="BJ51">
        <f t="shared" si="3"/>
        <v>49382</v>
      </c>
      <c r="BK51">
        <f t="shared" si="4"/>
        <v>51790</v>
      </c>
      <c r="BL51">
        <f t="shared" si="5"/>
        <v>54198</v>
      </c>
      <c r="BM51">
        <f t="shared" si="6"/>
        <v>56606</v>
      </c>
      <c r="BN51" s="398">
        <v>48150</v>
      </c>
      <c r="BO51" s="398">
        <v>63550</v>
      </c>
      <c r="BP51">
        <f t="shared" si="7"/>
        <v>67402</v>
      </c>
      <c r="BQ51">
        <f t="shared" si="8"/>
        <v>71254</v>
      </c>
      <c r="BR51">
        <f t="shared" si="9"/>
        <v>75106</v>
      </c>
      <c r="BS51">
        <f t="shared" si="10"/>
        <v>78958</v>
      </c>
      <c r="BT51">
        <f t="shared" si="11"/>
        <v>82810</v>
      </c>
      <c r="BU51">
        <f t="shared" si="12"/>
        <v>86662</v>
      </c>
      <c r="BV51">
        <f t="shared" si="13"/>
        <v>90514</v>
      </c>
    </row>
    <row r="52" spans="1:74" x14ac:dyDescent="0.35">
      <c r="A52" s="298" t="s">
        <v>242</v>
      </c>
      <c r="C52" s="300">
        <v>31500</v>
      </c>
      <c r="D52" s="300">
        <v>31500</v>
      </c>
      <c r="E52" s="300">
        <v>36750</v>
      </c>
      <c r="F52" s="300">
        <v>36750</v>
      </c>
      <c r="G52" s="300">
        <v>36750</v>
      </c>
      <c r="H52" s="300">
        <v>36750</v>
      </c>
      <c r="I52" s="300">
        <v>36750</v>
      </c>
      <c r="J52" s="300">
        <v>36750</v>
      </c>
      <c r="K52" s="300">
        <v>36750</v>
      </c>
      <c r="L52" s="300">
        <v>38850</v>
      </c>
      <c r="M52" s="300">
        <v>41000</v>
      </c>
      <c r="N52" s="300">
        <v>43050</v>
      </c>
      <c r="O52" s="300">
        <v>45150</v>
      </c>
      <c r="P52" s="300">
        <v>47250</v>
      </c>
      <c r="Q52" s="300">
        <v>49350</v>
      </c>
      <c r="S52" s="381">
        <v>26250</v>
      </c>
      <c r="T52" s="382">
        <v>34650</v>
      </c>
      <c r="U52" s="382">
        <v>36750</v>
      </c>
      <c r="V52" s="382">
        <v>38850</v>
      </c>
      <c r="W52" s="382">
        <v>40950</v>
      </c>
      <c r="X52" s="382">
        <v>43050</v>
      </c>
      <c r="Y52" s="382">
        <v>45150</v>
      </c>
      <c r="Z52" s="382">
        <v>47250</v>
      </c>
      <c r="AA52" s="383">
        <v>49350</v>
      </c>
      <c r="AB52" s="381">
        <v>42000</v>
      </c>
      <c r="AC52" s="382">
        <v>55450</v>
      </c>
      <c r="AD52" s="382">
        <v>58810</v>
      </c>
      <c r="AE52" s="382">
        <v>62170</v>
      </c>
      <c r="AF52" s="382">
        <v>65530</v>
      </c>
      <c r="AG52" s="382">
        <v>68890</v>
      </c>
      <c r="AH52" s="382">
        <v>72250</v>
      </c>
      <c r="AI52" s="382">
        <v>75610</v>
      </c>
      <c r="AJ52" s="383">
        <v>78970</v>
      </c>
      <c r="AL52" s="381">
        <v>27050</v>
      </c>
      <c r="AM52" s="382">
        <v>35750</v>
      </c>
      <c r="AN52" s="382">
        <v>37914</v>
      </c>
      <c r="AO52" s="382">
        <v>40078</v>
      </c>
      <c r="AP52" s="382">
        <v>42242</v>
      </c>
      <c r="AQ52" s="382">
        <v>44406</v>
      </c>
      <c r="AR52" s="382">
        <v>46570</v>
      </c>
      <c r="AS52" s="382">
        <v>48734</v>
      </c>
      <c r="AT52" s="383">
        <v>50898</v>
      </c>
      <c r="AU52" s="381">
        <v>43300</v>
      </c>
      <c r="AV52" s="382">
        <v>57150</v>
      </c>
      <c r="AW52" s="382">
        <v>60614</v>
      </c>
      <c r="AX52" s="382">
        <v>64078</v>
      </c>
      <c r="AY52" s="382">
        <v>67542</v>
      </c>
      <c r="AZ52" s="382">
        <v>71006</v>
      </c>
      <c r="BA52" s="382">
        <v>74470</v>
      </c>
      <c r="BB52" s="382">
        <v>77934</v>
      </c>
      <c r="BC52" s="383">
        <v>81398</v>
      </c>
      <c r="BE52" s="398">
        <v>30100</v>
      </c>
      <c r="BF52" s="398">
        <v>39750</v>
      </c>
      <c r="BG52">
        <f t="shared" si="0"/>
        <v>42158</v>
      </c>
      <c r="BH52">
        <f t="shared" si="1"/>
        <v>44566</v>
      </c>
      <c r="BI52">
        <f t="shared" si="2"/>
        <v>46974</v>
      </c>
      <c r="BJ52">
        <f t="shared" si="3"/>
        <v>49382</v>
      </c>
      <c r="BK52">
        <f t="shared" si="4"/>
        <v>51790</v>
      </c>
      <c r="BL52">
        <f t="shared" si="5"/>
        <v>54198</v>
      </c>
      <c r="BM52">
        <f t="shared" si="6"/>
        <v>56606</v>
      </c>
      <c r="BN52" s="398">
        <v>48150</v>
      </c>
      <c r="BO52" s="398">
        <v>63550</v>
      </c>
      <c r="BP52">
        <f t="shared" si="7"/>
        <v>67402</v>
      </c>
      <c r="BQ52">
        <f t="shared" si="8"/>
        <v>71254</v>
      </c>
      <c r="BR52">
        <f t="shared" si="9"/>
        <v>75106</v>
      </c>
      <c r="BS52">
        <f t="shared" si="10"/>
        <v>78958</v>
      </c>
      <c r="BT52">
        <f t="shared" si="11"/>
        <v>82810</v>
      </c>
      <c r="BU52">
        <f t="shared" si="12"/>
        <v>86662</v>
      </c>
      <c r="BV52">
        <f t="shared" si="13"/>
        <v>90514</v>
      </c>
    </row>
    <row r="53" spans="1:74" x14ac:dyDescent="0.35">
      <c r="A53" s="298" t="s">
        <v>243</v>
      </c>
      <c r="C53" s="300">
        <v>31500</v>
      </c>
      <c r="D53" s="300">
        <v>31500</v>
      </c>
      <c r="E53" s="300">
        <v>36750</v>
      </c>
      <c r="F53" s="300">
        <v>36750</v>
      </c>
      <c r="G53" s="300">
        <v>36750</v>
      </c>
      <c r="H53" s="300">
        <v>36750</v>
      </c>
      <c r="I53" s="300">
        <v>36750</v>
      </c>
      <c r="J53" s="300">
        <v>36750</v>
      </c>
      <c r="K53" s="300">
        <v>36750</v>
      </c>
      <c r="L53" s="300">
        <v>38850</v>
      </c>
      <c r="M53" s="300">
        <v>41000</v>
      </c>
      <c r="N53" s="300">
        <v>43050</v>
      </c>
      <c r="O53" s="300">
        <v>45150</v>
      </c>
      <c r="P53" s="300">
        <v>47250</v>
      </c>
      <c r="Q53" s="300">
        <v>49350</v>
      </c>
      <c r="S53" s="381">
        <v>26250</v>
      </c>
      <c r="T53" s="382">
        <v>34650</v>
      </c>
      <c r="U53" s="382">
        <v>36750</v>
      </c>
      <c r="V53" s="382">
        <v>38850</v>
      </c>
      <c r="W53" s="382">
        <v>40950</v>
      </c>
      <c r="X53" s="382">
        <v>43050</v>
      </c>
      <c r="Y53" s="382">
        <v>45150</v>
      </c>
      <c r="Z53" s="382">
        <v>47250</v>
      </c>
      <c r="AA53" s="383">
        <v>49350</v>
      </c>
      <c r="AB53" s="381">
        <v>42000</v>
      </c>
      <c r="AC53" s="382">
        <v>55450</v>
      </c>
      <c r="AD53" s="382">
        <v>58810</v>
      </c>
      <c r="AE53" s="382">
        <v>62170</v>
      </c>
      <c r="AF53" s="382">
        <v>65530</v>
      </c>
      <c r="AG53" s="382">
        <v>68890</v>
      </c>
      <c r="AH53" s="382">
        <v>72250</v>
      </c>
      <c r="AI53" s="382">
        <v>75610</v>
      </c>
      <c r="AJ53" s="383">
        <v>78970</v>
      </c>
      <c r="AL53" s="381">
        <v>27050</v>
      </c>
      <c r="AM53" s="382">
        <v>35750</v>
      </c>
      <c r="AN53" s="382">
        <v>37914</v>
      </c>
      <c r="AO53" s="382">
        <v>40078</v>
      </c>
      <c r="AP53" s="382">
        <v>42242</v>
      </c>
      <c r="AQ53" s="382">
        <v>44406</v>
      </c>
      <c r="AR53" s="382">
        <v>46570</v>
      </c>
      <c r="AS53" s="382">
        <v>48734</v>
      </c>
      <c r="AT53" s="383">
        <v>50898</v>
      </c>
      <c r="AU53" s="381">
        <v>43300</v>
      </c>
      <c r="AV53" s="382">
        <v>57150</v>
      </c>
      <c r="AW53" s="382">
        <v>60614</v>
      </c>
      <c r="AX53" s="382">
        <v>64078</v>
      </c>
      <c r="AY53" s="382">
        <v>67542</v>
      </c>
      <c r="AZ53" s="382">
        <v>71006</v>
      </c>
      <c r="BA53" s="382">
        <v>74470</v>
      </c>
      <c r="BB53" s="382">
        <v>77934</v>
      </c>
      <c r="BC53" s="383">
        <v>81398</v>
      </c>
      <c r="BE53" s="398">
        <v>30100</v>
      </c>
      <c r="BF53" s="398">
        <v>39750</v>
      </c>
      <c r="BG53">
        <f t="shared" si="0"/>
        <v>42158</v>
      </c>
      <c r="BH53">
        <f t="shared" si="1"/>
        <v>44566</v>
      </c>
      <c r="BI53">
        <f t="shared" si="2"/>
        <v>46974</v>
      </c>
      <c r="BJ53">
        <f t="shared" si="3"/>
        <v>49382</v>
      </c>
      <c r="BK53">
        <f t="shared" si="4"/>
        <v>51790</v>
      </c>
      <c r="BL53">
        <f t="shared" si="5"/>
        <v>54198</v>
      </c>
      <c r="BM53">
        <f t="shared" si="6"/>
        <v>56606</v>
      </c>
      <c r="BN53" s="398">
        <v>48150</v>
      </c>
      <c r="BO53" s="398">
        <v>63550</v>
      </c>
      <c r="BP53">
        <f t="shared" si="7"/>
        <v>67402</v>
      </c>
      <c r="BQ53">
        <f t="shared" si="8"/>
        <v>71254</v>
      </c>
      <c r="BR53">
        <f t="shared" si="9"/>
        <v>75106</v>
      </c>
      <c r="BS53">
        <f t="shared" si="10"/>
        <v>78958</v>
      </c>
      <c r="BT53">
        <f t="shared" si="11"/>
        <v>82810</v>
      </c>
      <c r="BU53">
        <f t="shared" si="12"/>
        <v>86662</v>
      </c>
      <c r="BV53">
        <f t="shared" si="13"/>
        <v>90514</v>
      </c>
    </row>
    <row r="54" spans="1:74" x14ac:dyDescent="0.35">
      <c r="A54" s="298" t="s">
        <v>244</v>
      </c>
      <c r="C54" s="300">
        <v>31500</v>
      </c>
      <c r="D54" s="300">
        <v>31500</v>
      </c>
      <c r="E54" s="300">
        <v>36750</v>
      </c>
      <c r="F54" s="300">
        <v>36750</v>
      </c>
      <c r="G54" s="300">
        <v>36750</v>
      </c>
      <c r="H54" s="300">
        <v>36750</v>
      </c>
      <c r="I54" s="300">
        <v>36750</v>
      </c>
      <c r="J54" s="300">
        <v>36750</v>
      </c>
      <c r="K54" s="300">
        <v>36750</v>
      </c>
      <c r="L54" s="300">
        <v>38850</v>
      </c>
      <c r="M54" s="300">
        <v>41000</v>
      </c>
      <c r="N54" s="300">
        <v>43050</v>
      </c>
      <c r="O54" s="300">
        <v>45150</v>
      </c>
      <c r="P54" s="300">
        <v>47250</v>
      </c>
      <c r="Q54" s="300">
        <v>49350</v>
      </c>
      <c r="S54" s="381">
        <v>26250</v>
      </c>
      <c r="T54" s="382">
        <v>34650</v>
      </c>
      <c r="U54" s="382">
        <v>36750</v>
      </c>
      <c r="V54" s="382">
        <v>38850</v>
      </c>
      <c r="W54" s="382">
        <v>40950</v>
      </c>
      <c r="X54" s="382">
        <v>43050</v>
      </c>
      <c r="Y54" s="382">
        <v>45150</v>
      </c>
      <c r="Z54" s="382">
        <v>47250</v>
      </c>
      <c r="AA54" s="383">
        <v>49350</v>
      </c>
      <c r="AB54" s="381">
        <v>42000</v>
      </c>
      <c r="AC54" s="382">
        <v>55450</v>
      </c>
      <c r="AD54" s="382">
        <v>58810</v>
      </c>
      <c r="AE54" s="382">
        <v>62170</v>
      </c>
      <c r="AF54" s="382">
        <v>65530</v>
      </c>
      <c r="AG54" s="382">
        <v>68890</v>
      </c>
      <c r="AH54" s="382">
        <v>72250</v>
      </c>
      <c r="AI54" s="382">
        <v>75610</v>
      </c>
      <c r="AJ54" s="383">
        <v>78970</v>
      </c>
      <c r="AL54" s="381">
        <v>27050</v>
      </c>
      <c r="AM54" s="382">
        <v>35750</v>
      </c>
      <c r="AN54" s="382">
        <v>37914</v>
      </c>
      <c r="AO54" s="382">
        <v>40078</v>
      </c>
      <c r="AP54" s="382">
        <v>42242</v>
      </c>
      <c r="AQ54" s="382">
        <v>44406</v>
      </c>
      <c r="AR54" s="382">
        <v>46570</v>
      </c>
      <c r="AS54" s="382">
        <v>48734</v>
      </c>
      <c r="AT54" s="383">
        <v>50898</v>
      </c>
      <c r="AU54" s="381">
        <v>43300</v>
      </c>
      <c r="AV54" s="382">
        <v>57150</v>
      </c>
      <c r="AW54" s="382">
        <v>60614</v>
      </c>
      <c r="AX54" s="382">
        <v>64078</v>
      </c>
      <c r="AY54" s="382">
        <v>67542</v>
      </c>
      <c r="AZ54" s="382">
        <v>71006</v>
      </c>
      <c r="BA54" s="382">
        <v>74470</v>
      </c>
      <c r="BB54" s="382">
        <v>77934</v>
      </c>
      <c r="BC54" s="383">
        <v>81398</v>
      </c>
      <c r="BE54" s="398">
        <v>30100</v>
      </c>
      <c r="BF54" s="398">
        <v>39750</v>
      </c>
      <c r="BG54">
        <f t="shared" si="0"/>
        <v>42158</v>
      </c>
      <c r="BH54">
        <f t="shared" si="1"/>
        <v>44566</v>
      </c>
      <c r="BI54">
        <f t="shared" si="2"/>
        <v>46974</v>
      </c>
      <c r="BJ54">
        <f t="shared" si="3"/>
        <v>49382</v>
      </c>
      <c r="BK54">
        <f t="shared" si="4"/>
        <v>51790</v>
      </c>
      <c r="BL54">
        <f t="shared" si="5"/>
        <v>54198</v>
      </c>
      <c r="BM54">
        <f t="shared" si="6"/>
        <v>56606</v>
      </c>
      <c r="BN54" s="398">
        <v>48150</v>
      </c>
      <c r="BO54" s="398">
        <v>63550</v>
      </c>
      <c r="BP54">
        <f t="shared" si="7"/>
        <v>67402</v>
      </c>
      <c r="BQ54">
        <f t="shared" si="8"/>
        <v>71254</v>
      </c>
      <c r="BR54">
        <f t="shared" si="9"/>
        <v>75106</v>
      </c>
      <c r="BS54">
        <f t="shared" si="10"/>
        <v>78958</v>
      </c>
      <c r="BT54">
        <f t="shared" si="11"/>
        <v>82810</v>
      </c>
      <c r="BU54">
        <f t="shared" si="12"/>
        <v>86662</v>
      </c>
      <c r="BV54">
        <f t="shared" si="13"/>
        <v>90514</v>
      </c>
    </row>
    <row r="55" spans="1:74" x14ac:dyDescent="0.35">
      <c r="A55" s="298" t="s">
        <v>245</v>
      </c>
      <c r="C55" s="300">
        <v>31500</v>
      </c>
      <c r="D55" s="300">
        <v>31500</v>
      </c>
      <c r="E55" s="300">
        <v>36750</v>
      </c>
      <c r="F55" s="300">
        <v>36750</v>
      </c>
      <c r="G55" s="300">
        <v>36750</v>
      </c>
      <c r="H55" s="300">
        <v>36750</v>
      </c>
      <c r="I55" s="300">
        <v>36750</v>
      </c>
      <c r="J55" s="300">
        <v>36750</v>
      </c>
      <c r="K55" s="300">
        <v>36750</v>
      </c>
      <c r="L55" s="300">
        <v>38850</v>
      </c>
      <c r="M55" s="300">
        <v>41000</v>
      </c>
      <c r="N55" s="300">
        <v>43050</v>
      </c>
      <c r="O55" s="300">
        <v>45150</v>
      </c>
      <c r="P55" s="300">
        <v>47250</v>
      </c>
      <c r="Q55" s="300">
        <v>49350</v>
      </c>
      <c r="S55" s="381">
        <v>26250</v>
      </c>
      <c r="T55" s="382">
        <v>34650</v>
      </c>
      <c r="U55" s="382">
        <v>36750</v>
      </c>
      <c r="V55" s="382">
        <v>38850</v>
      </c>
      <c r="W55" s="382">
        <v>40950</v>
      </c>
      <c r="X55" s="382">
        <v>43050</v>
      </c>
      <c r="Y55" s="382">
        <v>45150</v>
      </c>
      <c r="Z55" s="382">
        <v>47250</v>
      </c>
      <c r="AA55" s="383">
        <v>49350</v>
      </c>
      <c r="AB55" s="381">
        <v>42000</v>
      </c>
      <c r="AC55" s="382">
        <v>55450</v>
      </c>
      <c r="AD55" s="382">
        <v>58810</v>
      </c>
      <c r="AE55" s="382">
        <v>62170</v>
      </c>
      <c r="AF55" s="382">
        <v>65530</v>
      </c>
      <c r="AG55" s="382">
        <v>68890</v>
      </c>
      <c r="AH55" s="382">
        <v>72250</v>
      </c>
      <c r="AI55" s="382">
        <v>75610</v>
      </c>
      <c r="AJ55" s="383">
        <v>78970</v>
      </c>
      <c r="AL55" s="381">
        <v>27050</v>
      </c>
      <c r="AM55" s="382">
        <v>35750</v>
      </c>
      <c r="AN55" s="382">
        <v>37914</v>
      </c>
      <c r="AO55" s="382">
        <v>40078</v>
      </c>
      <c r="AP55" s="382">
        <v>42242</v>
      </c>
      <c r="AQ55" s="382">
        <v>44406</v>
      </c>
      <c r="AR55" s="382">
        <v>46570</v>
      </c>
      <c r="AS55" s="382">
        <v>48734</v>
      </c>
      <c r="AT55" s="383">
        <v>50898</v>
      </c>
      <c r="AU55" s="381">
        <v>43300</v>
      </c>
      <c r="AV55" s="382">
        <v>57150</v>
      </c>
      <c r="AW55" s="382">
        <v>60614</v>
      </c>
      <c r="AX55" s="382">
        <v>64078</v>
      </c>
      <c r="AY55" s="382">
        <v>67542</v>
      </c>
      <c r="AZ55" s="382">
        <v>71006</v>
      </c>
      <c r="BA55" s="382">
        <v>74470</v>
      </c>
      <c r="BB55" s="382">
        <v>77934</v>
      </c>
      <c r="BC55" s="383">
        <v>81398</v>
      </c>
      <c r="BE55" s="398">
        <v>30100</v>
      </c>
      <c r="BF55" s="398">
        <v>39750</v>
      </c>
      <c r="BG55">
        <f t="shared" si="0"/>
        <v>42158</v>
      </c>
      <c r="BH55">
        <f t="shared" si="1"/>
        <v>44566</v>
      </c>
      <c r="BI55">
        <f t="shared" si="2"/>
        <v>46974</v>
      </c>
      <c r="BJ55">
        <f t="shared" si="3"/>
        <v>49382</v>
      </c>
      <c r="BK55">
        <f t="shared" si="4"/>
        <v>51790</v>
      </c>
      <c r="BL55">
        <f t="shared" si="5"/>
        <v>54198</v>
      </c>
      <c r="BM55">
        <f t="shared" si="6"/>
        <v>56606</v>
      </c>
      <c r="BN55" s="398">
        <v>48150</v>
      </c>
      <c r="BO55" s="398">
        <v>63550</v>
      </c>
      <c r="BP55">
        <f t="shared" si="7"/>
        <v>67402</v>
      </c>
      <c r="BQ55">
        <f t="shared" si="8"/>
        <v>71254</v>
      </c>
      <c r="BR55">
        <f t="shared" si="9"/>
        <v>75106</v>
      </c>
      <c r="BS55">
        <f t="shared" si="10"/>
        <v>78958</v>
      </c>
      <c r="BT55">
        <f t="shared" si="11"/>
        <v>82810</v>
      </c>
      <c r="BU55">
        <f t="shared" si="12"/>
        <v>86662</v>
      </c>
      <c r="BV55">
        <f t="shared" si="13"/>
        <v>90514</v>
      </c>
    </row>
    <row r="56" spans="1:74" x14ac:dyDescent="0.35">
      <c r="A56" s="298" t="s">
        <v>246</v>
      </c>
      <c r="C56" s="300">
        <v>36100</v>
      </c>
      <c r="D56" s="300">
        <v>36100</v>
      </c>
      <c r="E56" s="300">
        <v>41515</v>
      </c>
      <c r="F56" s="300">
        <v>41515</v>
      </c>
      <c r="G56" s="300">
        <v>41515</v>
      </c>
      <c r="H56" s="300">
        <v>41900</v>
      </c>
      <c r="I56" s="300">
        <v>44800</v>
      </c>
      <c r="J56" s="300">
        <v>47700</v>
      </c>
      <c r="K56" s="300">
        <v>50550</v>
      </c>
      <c r="L56" s="300">
        <v>53450</v>
      </c>
      <c r="M56" s="300">
        <v>56350</v>
      </c>
      <c r="N56" s="300">
        <v>59250</v>
      </c>
      <c r="O56" s="300">
        <v>62100</v>
      </c>
      <c r="P56" s="300">
        <v>65000</v>
      </c>
      <c r="Q56" s="300">
        <v>67900</v>
      </c>
      <c r="S56" s="381">
        <v>36100</v>
      </c>
      <c r="T56" s="382">
        <v>47700</v>
      </c>
      <c r="U56" s="382">
        <v>50588</v>
      </c>
      <c r="V56" s="382">
        <v>53476</v>
      </c>
      <c r="W56" s="382">
        <v>56364</v>
      </c>
      <c r="X56" s="382">
        <v>59252</v>
      </c>
      <c r="Y56" s="382">
        <v>62140</v>
      </c>
      <c r="Z56" s="382">
        <v>65028</v>
      </c>
      <c r="AA56" s="383">
        <v>67916</v>
      </c>
      <c r="AB56" s="381">
        <v>57750</v>
      </c>
      <c r="AC56" s="382">
        <v>76250</v>
      </c>
      <c r="AD56" s="382">
        <v>80870</v>
      </c>
      <c r="AE56" s="382">
        <v>85490</v>
      </c>
      <c r="AF56" s="382">
        <v>90110</v>
      </c>
      <c r="AG56" s="382">
        <v>94730</v>
      </c>
      <c r="AH56" s="382">
        <v>99350</v>
      </c>
      <c r="AI56" s="382">
        <v>103970</v>
      </c>
      <c r="AJ56" s="383">
        <v>108590</v>
      </c>
      <c r="AL56" s="381">
        <v>36100</v>
      </c>
      <c r="AM56" s="382">
        <v>47700</v>
      </c>
      <c r="AN56" s="382">
        <v>50588</v>
      </c>
      <c r="AO56" s="382">
        <v>53476</v>
      </c>
      <c r="AP56" s="382">
        <v>56364</v>
      </c>
      <c r="AQ56" s="382">
        <v>59252</v>
      </c>
      <c r="AR56" s="382">
        <v>62140</v>
      </c>
      <c r="AS56" s="382">
        <v>65028</v>
      </c>
      <c r="AT56" s="383">
        <v>67916</v>
      </c>
      <c r="AU56" s="381">
        <v>57750</v>
      </c>
      <c r="AV56" s="382">
        <v>76250</v>
      </c>
      <c r="AW56" s="382">
        <v>80870</v>
      </c>
      <c r="AX56" s="382">
        <v>85490</v>
      </c>
      <c r="AY56" s="382">
        <v>90110</v>
      </c>
      <c r="AZ56" s="382">
        <v>94730</v>
      </c>
      <c r="BA56" s="382">
        <v>99350</v>
      </c>
      <c r="BB56" s="382">
        <v>103970</v>
      </c>
      <c r="BC56" s="383">
        <v>108590</v>
      </c>
      <c r="BE56" s="398">
        <v>39350</v>
      </c>
      <c r="BF56" s="398">
        <v>51950</v>
      </c>
      <c r="BG56">
        <f t="shared" si="0"/>
        <v>55098</v>
      </c>
      <c r="BH56">
        <f t="shared" si="1"/>
        <v>58246</v>
      </c>
      <c r="BI56">
        <f t="shared" si="2"/>
        <v>61394</v>
      </c>
      <c r="BJ56">
        <f t="shared" si="3"/>
        <v>64542</v>
      </c>
      <c r="BK56">
        <f t="shared" si="4"/>
        <v>67690</v>
      </c>
      <c r="BL56">
        <f t="shared" si="5"/>
        <v>70838</v>
      </c>
      <c r="BM56">
        <f t="shared" si="6"/>
        <v>73986</v>
      </c>
      <c r="BN56" s="398">
        <v>62950</v>
      </c>
      <c r="BO56" s="398">
        <v>83100</v>
      </c>
      <c r="BP56">
        <f t="shared" si="7"/>
        <v>88136</v>
      </c>
      <c r="BQ56">
        <f t="shared" si="8"/>
        <v>93172</v>
      </c>
      <c r="BR56">
        <f t="shared" si="9"/>
        <v>98208</v>
      </c>
      <c r="BS56">
        <f t="shared" si="10"/>
        <v>103244</v>
      </c>
      <c r="BT56">
        <f t="shared" si="11"/>
        <v>108280</v>
      </c>
      <c r="BU56">
        <f t="shared" si="12"/>
        <v>113316</v>
      </c>
      <c r="BV56">
        <f t="shared" si="13"/>
        <v>118352</v>
      </c>
    </row>
    <row r="57" spans="1:74" x14ac:dyDescent="0.35">
      <c r="A57" s="298" t="s">
        <v>247</v>
      </c>
      <c r="C57" s="300">
        <v>31500</v>
      </c>
      <c r="D57" s="300">
        <v>31500</v>
      </c>
      <c r="E57" s="300">
        <v>36750</v>
      </c>
      <c r="F57" s="300">
        <v>36750</v>
      </c>
      <c r="G57" s="300">
        <v>36750</v>
      </c>
      <c r="H57" s="300">
        <v>36750</v>
      </c>
      <c r="I57" s="300">
        <v>36750</v>
      </c>
      <c r="J57" s="300">
        <v>36750</v>
      </c>
      <c r="K57" s="300">
        <v>36750</v>
      </c>
      <c r="L57" s="300">
        <v>38850</v>
      </c>
      <c r="M57" s="300">
        <v>41000</v>
      </c>
      <c r="N57" s="300">
        <v>43050</v>
      </c>
      <c r="O57" s="300">
        <v>45150</v>
      </c>
      <c r="P57" s="300">
        <v>47250</v>
      </c>
      <c r="Q57" s="300">
        <v>49350</v>
      </c>
      <c r="S57" s="381">
        <v>26250</v>
      </c>
      <c r="T57" s="382">
        <v>34650</v>
      </c>
      <c r="U57" s="382">
        <v>36750</v>
      </c>
      <c r="V57" s="382">
        <v>38850</v>
      </c>
      <c r="W57" s="382">
        <v>40950</v>
      </c>
      <c r="X57" s="382">
        <v>43050</v>
      </c>
      <c r="Y57" s="382">
        <v>45150</v>
      </c>
      <c r="Z57" s="382">
        <v>47250</v>
      </c>
      <c r="AA57" s="383">
        <v>49350</v>
      </c>
      <c r="AB57" s="381">
        <v>42000</v>
      </c>
      <c r="AC57" s="382">
        <v>55450</v>
      </c>
      <c r="AD57" s="382">
        <v>58810</v>
      </c>
      <c r="AE57" s="382">
        <v>62170</v>
      </c>
      <c r="AF57" s="382">
        <v>65530</v>
      </c>
      <c r="AG57" s="382">
        <v>68890</v>
      </c>
      <c r="AH57" s="382">
        <v>72250</v>
      </c>
      <c r="AI57" s="382">
        <v>75610</v>
      </c>
      <c r="AJ57" s="383">
        <v>78970</v>
      </c>
      <c r="AL57" s="381">
        <v>27050</v>
      </c>
      <c r="AM57" s="382">
        <v>35750</v>
      </c>
      <c r="AN57" s="382">
        <v>37914</v>
      </c>
      <c r="AO57" s="382">
        <v>40078</v>
      </c>
      <c r="AP57" s="382">
        <v>42242</v>
      </c>
      <c r="AQ57" s="382">
        <v>44406</v>
      </c>
      <c r="AR57" s="382">
        <v>46570</v>
      </c>
      <c r="AS57" s="382">
        <v>48734</v>
      </c>
      <c r="AT57" s="383">
        <v>50898</v>
      </c>
      <c r="AU57" s="381">
        <v>43300</v>
      </c>
      <c r="AV57" s="382">
        <v>57150</v>
      </c>
      <c r="AW57" s="382">
        <v>60614</v>
      </c>
      <c r="AX57" s="382">
        <v>64078</v>
      </c>
      <c r="AY57" s="382">
        <v>67542</v>
      </c>
      <c r="AZ57" s="382">
        <v>71006</v>
      </c>
      <c r="BA57" s="382">
        <v>74470</v>
      </c>
      <c r="BB57" s="382">
        <v>77934</v>
      </c>
      <c r="BC57" s="383">
        <v>81398</v>
      </c>
      <c r="BE57" s="398">
        <v>30100</v>
      </c>
      <c r="BF57" s="398">
        <v>39750</v>
      </c>
      <c r="BG57">
        <f t="shared" si="0"/>
        <v>42158</v>
      </c>
      <c r="BH57">
        <f t="shared" si="1"/>
        <v>44566</v>
      </c>
      <c r="BI57">
        <f t="shared" si="2"/>
        <v>46974</v>
      </c>
      <c r="BJ57">
        <f t="shared" si="3"/>
        <v>49382</v>
      </c>
      <c r="BK57">
        <f t="shared" si="4"/>
        <v>51790</v>
      </c>
      <c r="BL57">
        <f t="shared" si="5"/>
        <v>54198</v>
      </c>
      <c r="BM57">
        <f t="shared" si="6"/>
        <v>56606</v>
      </c>
      <c r="BN57" s="398">
        <v>48150</v>
      </c>
      <c r="BO57" s="398">
        <v>63550</v>
      </c>
      <c r="BP57">
        <f t="shared" si="7"/>
        <v>67402</v>
      </c>
      <c r="BQ57">
        <f t="shared" si="8"/>
        <v>71254</v>
      </c>
      <c r="BR57">
        <f t="shared" si="9"/>
        <v>75106</v>
      </c>
      <c r="BS57">
        <f t="shared" si="10"/>
        <v>78958</v>
      </c>
      <c r="BT57">
        <f t="shared" si="11"/>
        <v>82810</v>
      </c>
      <c r="BU57">
        <f t="shared" si="12"/>
        <v>86662</v>
      </c>
      <c r="BV57">
        <f t="shared" si="13"/>
        <v>90514</v>
      </c>
    </row>
    <row r="58" spans="1:74" x14ac:dyDescent="0.35">
      <c r="A58" s="298" t="s">
        <v>248</v>
      </c>
      <c r="C58" s="300">
        <v>31500</v>
      </c>
      <c r="D58" s="300">
        <v>31500</v>
      </c>
      <c r="E58" s="300">
        <v>36750</v>
      </c>
      <c r="F58" s="300">
        <v>36750</v>
      </c>
      <c r="G58" s="300">
        <v>36750</v>
      </c>
      <c r="H58" s="300">
        <v>36750</v>
      </c>
      <c r="I58" s="300">
        <v>36750</v>
      </c>
      <c r="J58" s="300">
        <v>36750</v>
      </c>
      <c r="K58" s="300">
        <v>36750</v>
      </c>
      <c r="L58" s="300">
        <v>38850</v>
      </c>
      <c r="M58" s="300">
        <v>41000</v>
      </c>
      <c r="N58" s="300">
        <v>43050</v>
      </c>
      <c r="O58" s="300">
        <v>45150</v>
      </c>
      <c r="P58" s="300">
        <v>47250</v>
      </c>
      <c r="Q58" s="300">
        <v>49350</v>
      </c>
      <c r="S58" s="381">
        <v>26250</v>
      </c>
      <c r="T58" s="382">
        <v>34650</v>
      </c>
      <c r="U58" s="382">
        <v>36750</v>
      </c>
      <c r="V58" s="382">
        <v>38850</v>
      </c>
      <c r="W58" s="382">
        <v>40950</v>
      </c>
      <c r="X58" s="382">
        <v>43050</v>
      </c>
      <c r="Y58" s="382">
        <v>45150</v>
      </c>
      <c r="Z58" s="382">
        <v>47250</v>
      </c>
      <c r="AA58" s="383">
        <v>49350</v>
      </c>
      <c r="AB58" s="381">
        <v>42000</v>
      </c>
      <c r="AC58" s="382">
        <v>55450</v>
      </c>
      <c r="AD58" s="382">
        <v>58810</v>
      </c>
      <c r="AE58" s="382">
        <v>62170</v>
      </c>
      <c r="AF58" s="382">
        <v>65530</v>
      </c>
      <c r="AG58" s="382">
        <v>68890</v>
      </c>
      <c r="AH58" s="382">
        <v>72250</v>
      </c>
      <c r="AI58" s="382">
        <v>75610</v>
      </c>
      <c r="AJ58" s="383">
        <v>78970</v>
      </c>
      <c r="AL58" s="381">
        <v>27050</v>
      </c>
      <c r="AM58" s="382">
        <v>35750</v>
      </c>
      <c r="AN58" s="382">
        <v>37914</v>
      </c>
      <c r="AO58" s="382">
        <v>40078</v>
      </c>
      <c r="AP58" s="382">
        <v>42242</v>
      </c>
      <c r="AQ58" s="382">
        <v>44406</v>
      </c>
      <c r="AR58" s="382">
        <v>46570</v>
      </c>
      <c r="AS58" s="382">
        <v>48734</v>
      </c>
      <c r="AT58" s="383">
        <v>50898</v>
      </c>
      <c r="AU58" s="381">
        <v>43300</v>
      </c>
      <c r="AV58" s="382">
        <v>57150</v>
      </c>
      <c r="AW58" s="382">
        <v>60614</v>
      </c>
      <c r="AX58" s="382">
        <v>64078</v>
      </c>
      <c r="AY58" s="382">
        <v>67542</v>
      </c>
      <c r="AZ58" s="382">
        <v>71006</v>
      </c>
      <c r="BA58" s="382">
        <v>74470</v>
      </c>
      <c r="BB58" s="382">
        <v>77934</v>
      </c>
      <c r="BC58" s="383">
        <v>81398</v>
      </c>
      <c r="BE58" s="398">
        <v>30100</v>
      </c>
      <c r="BF58" s="398">
        <v>39750</v>
      </c>
      <c r="BG58">
        <f t="shared" si="0"/>
        <v>42158</v>
      </c>
      <c r="BH58">
        <f t="shared" si="1"/>
        <v>44566</v>
      </c>
      <c r="BI58">
        <f t="shared" si="2"/>
        <v>46974</v>
      </c>
      <c r="BJ58">
        <f t="shared" si="3"/>
        <v>49382</v>
      </c>
      <c r="BK58">
        <f t="shared" si="4"/>
        <v>51790</v>
      </c>
      <c r="BL58">
        <f t="shared" si="5"/>
        <v>54198</v>
      </c>
      <c r="BM58">
        <f t="shared" si="6"/>
        <v>56606</v>
      </c>
      <c r="BN58" s="398">
        <v>48150</v>
      </c>
      <c r="BO58" s="398">
        <v>63550</v>
      </c>
      <c r="BP58">
        <f t="shared" si="7"/>
        <v>67402</v>
      </c>
      <c r="BQ58">
        <f t="shared" si="8"/>
        <v>71254</v>
      </c>
      <c r="BR58">
        <f t="shared" si="9"/>
        <v>75106</v>
      </c>
      <c r="BS58">
        <f t="shared" si="10"/>
        <v>78958</v>
      </c>
      <c r="BT58">
        <f t="shared" si="11"/>
        <v>82810</v>
      </c>
      <c r="BU58">
        <f t="shared" si="12"/>
        <v>86662</v>
      </c>
      <c r="BV58">
        <f t="shared" si="13"/>
        <v>90514</v>
      </c>
    </row>
    <row r="59" spans="1:74" x14ac:dyDescent="0.35">
      <c r="A59" s="298" t="s">
        <v>249</v>
      </c>
      <c r="C59" s="300">
        <v>31500</v>
      </c>
      <c r="D59" s="300">
        <v>31500</v>
      </c>
      <c r="E59" s="300">
        <v>36750</v>
      </c>
      <c r="F59" s="300">
        <v>36750</v>
      </c>
      <c r="G59" s="300">
        <v>36750</v>
      </c>
      <c r="H59" s="300">
        <v>36750</v>
      </c>
      <c r="I59" s="300">
        <v>36750</v>
      </c>
      <c r="J59" s="300">
        <v>36750</v>
      </c>
      <c r="K59" s="300">
        <v>36750</v>
      </c>
      <c r="L59" s="300">
        <v>38850</v>
      </c>
      <c r="M59" s="300">
        <v>41000</v>
      </c>
      <c r="N59" s="300">
        <v>43050</v>
      </c>
      <c r="O59" s="300">
        <v>45150</v>
      </c>
      <c r="P59" s="300">
        <v>47250</v>
      </c>
      <c r="Q59" s="300">
        <v>49350</v>
      </c>
      <c r="S59" s="381">
        <v>26250</v>
      </c>
      <c r="T59" s="382">
        <v>34650</v>
      </c>
      <c r="U59" s="382">
        <v>36750</v>
      </c>
      <c r="V59" s="382">
        <v>38850</v>
      </c>
      <c r="W59" s="382">
        <v>40950</v>
      </c>
      <c r="X59" s="382">
        <v>43050</v>
      </c>
      <c r="Y59" s="382">
        <v>45150</v>
      </c>
      <c r="Z59" s="382">
        <v>47250</v>
      </c>
      <c r="AA59" s="383">
        <v>49350</v>
      </c>
      <c r="AB59" s="381">
        <v>42000</v>
      </c>
      <c r="AC59" s="382">
        <v>55450</v>
      </c>
      <c r="AD59" s="382">
        <v>58810</v>
      </c>
      <c r="AE59" s="382">
        <v>62170</v>
      </c>
      <c r="AF59" s="382">
        <v>65530</v>
      </c>
      <c r="AG59" s="382">
        <v>68890</v>
      </c>
      <c r="AH59" s="382">
        <v>72250</v>
      </c>
      <c r="AI59" s="382">
        <v>75610</v>
      </c>
      <c r="AJ59" s="383">
        <v>78970</v>
      </c>
      <c r="AL59" s="381">
        <v>27050</v>
      </c>
      <c r="AM59" s="382">
        <v>35750</v>
      </c>
      <c r="AN59" s="382">
        <v>37914</v>
      </c>
      <c r="AO59" s="382">
        <v>40078</v>
      </c>
      <c r="AP59" s="382">
        <v>42242</v>
      </c>
      <c r="AQ59" s="382">
        <v>44406</v>
      </c>
      <c r="AR59" s="382">
        <v>46570</v>
      </c>
      <c r="AS59" s="382">
        <v>48734</v>
      </c>
      <c r="AT59" s="383">
        <v>50898</v>
      </c>
      <c r="AU59" s="381">
        <v>43300</v>
      </c>
      <c r="AV59" s="382">
        <v>57150</v>
      </c>
      <c r="AW59" s="382">
        <v>60614</v>
      </c>
      <c r="AX59" s="382">
        <v>64078</v>
      </c>
      <c r="AY59" s="382">
        <v>67542</v>
      </c>
      <c r="AZ59" s="382">
        <v>71006</v>
      </c>
      <c r="BA59" s="382">
        <v>74470</v>
      </c>
      <c r="BB59" s="382">
        <v>77934</v>
      </c>
      <c r="BC59" s="383">
        <v>81398</v>
      </c>
      <c r="BE59" s="398">
        <v>30100</v>
      </c>
      <c r="BF59" s="398">
        <v>39750</v>
      </c>
      <c r="BG59">
        <f t="shared" si="0"/>
        <v>42158</v>
      </c>
      <c r="BH59">
        <f t="shared" si="1"/>
        <v>44566</v>
      </c>
      <c r="BI59">
        <f t="shared" si="2"/>
        <v>46974</v>
      </c>
      <c r="BJ59">
        <f t="shared" si="3"/>
        <v>49382</v>
      </c>
      <c r="BK59">
        <f t="shared" si="4"/>
        <v>51790</v>
      </c>
      <c r="BL59">
        <f t="shared" si="5"/>
        <v>54198</v>
      </c>
      <c r="BM59">
        <f t="shared" si="6"/>
        <v>56606</v>
      </c>
      <c r="BN59" s="398">
        <v>48150</v>
      </c>
      <c r="BO59" s="398">
        <v>63550</v>
      </c>
      <c r="BP59">
        <f t="shared" si="7"/>
        <v>67402</v>
      </c>
      <c r="BQ59">
        <f t="shared" si="8"/>
        <v>71254</v>
      </c>
      <c r="BR59">
        <f t="shared" si="9"/>
        <v>75106</v>
      </c>
      <c r="BS59">
        <f t="shared" si="10"/>
        <v>78958</v>
      </c>
      <c r="BT59">
        <f t="shared" si="11"/>
        <v>82810</v>
      </c>
      <c r="BU59">
        <f t="shared" si="12"/>
        <v>86662</v>
      </c>
      <c r="BV59">
        <f t="shared" si="13"/>
        <v>90514</v>
      </c>
    </row>
    <row r="60" spans="1:74" x14ac:dyDescent="0.35">
      <c r="A60" s="298" t="s">
        <v>250</v>
      </c>
      <c r="C60" s="300">
        <v>31500</v>
      </c>
      <c r="D60" s="300">
        <v>31500</v>
      </c>
      <c r="E60" s="300">
        <v>36750</v>
      </c>
      <c r="F60" s="300">
        <v>36750</v>
      </c>
      <c r="G60" s="300">
        <v>36750</v>
      </c>
      <c r="H60" s="300">
        <v>36750</v>
      </c>
      <c r="I60" s="300">
        <v>36750</v>
      </c>
      <c r="J60" s="300">
        <v>36750</v>
      </c>
      <c r="K60" s="300">
        <v>36750</v>
      </c>
      <c r="L60" s="300">
        <v>38850</v>
      </c>
      <c r="M60" s="300">
        <v>41000</v>
      </c>
      <c r="N60" s="300">
        <v>43050</v>
      </c>
      <c r="O60" s="300">
        <v>45150</v>
      </c>
      <c r="P60" s="300">
        <v>47250</v>
      </c>
      <c r="Q60" s="300">
        <v>49350</v>
      </c>
      <c r="S60" s="381">
        <v>26250</v>
      </c>
      <c r="T60" s="382">
        <v>34650</v>
      </c>
      <c r="U60" s="382">
        <v>36750</v>
      </c>
      <c r="V60" s="382">
        <v>38850</v>
      </c>
      <c r="W60" s="382">
        <v>40950</v>
      </c>
      <c r="X60" s="382">
        <v>43050</v>
      </c>
      <c r="Y60" s="382">
        <v>45150</v>
      </c>
      <c r="Z60" s="382">
        <v>47250</v>
      </c>
      <c r="AA60" s="383">
        <v>49350</v>
      </c>
      <c r="AB60" s="381">
        <v>42000</v>
      </c>
      <c r="AC60" s="382">
        <v>55450</v>
      </c>
      <c r="AD60" s="382">
        <v>58810</v>
      </c>
      <c r="AE60" s="382">
        <v>62170</v>
      </c>
      <c r="AF60" s="382">
        <v>65530</v>
      </c>
      <c r="AG60" s="382">
        <v>68890</v>
      </c>
      <c r="AH60" s="382">
        <v>72250</v>
      </c>
      <c r="AI60" s="382">
        <v>75610</v>
      </c>
      <c r="AJ60" s="383">
        <v>78970</v>
      </c>
      <c r="AL60" s="381">
        <v>27050</v>
      </c>
      <c r="AM60" s="382">
        <v>35750</v>
      </c>
      <c r="AN60" s="382">
        <v>37914</v>
      </c>
      <c r="AO60" s="382">
        <v>40078</v>
      </c>
      <c r="AP60" s="382">
        <v>42242</v>
      </c>
      <c r="AQ60" s="382">
        <v>44406</v>
      </c>
      <c r="AR60" s="382">
        <v>46570</v>
      </c>
      <c r="AS60" s="382">
        <v>48734</v>
      </c>
      <c r="AT60" s="383">
        <v>50898</v>
      </c>
      <c r="AU60" s="381">
        <v>43300</v>
      </c>
      <c r="AV60" s="382">
        <v>57150</v>
      </c>
      <c r="AW60" s="382">
        <v>60614</v>
      </c>
      <c r="AX60" s="382">
        <v>64078</v>
      </c>
      <c r="AY60" s="382">
        <v>67542</v>
      </c>
      <c r="AZ60" s="382">
        <v>71006</v>
      </c>
      <c r="BA60" s="382">
        <v>74470</v>
      </c>
      <c r="BB60" s="382">
        <v>77934</v>
      </c>
      <c r="BC60" s="383">
        <v>81398</v>
      </c>
      <c r="BE60" s="398">
        <v>30100</v>
      </c>
      <c r="BF60" s="398">
        <v>39750</v>
      </c>
      <c r="BG60">
        <f t="shared" si="0"/>
        <v>42158</v>
      </c>
      <c r="BH60">
        <f t="shared" si="1"/>
        <v>44566</v>
      </c>
      <c r="BI60">
        <f t="shared" si="2"/>
        <v>46974</v>
      </c>
      <c r="BJ60">
        <f t="shared" si="3"/>
        <v>49382</v>
      </c>
      <c r="BK60">
        <f t="shared" si="4"/>
        <v>51790</v>
      </c>
      <c r="BL60">
        <f t="shared" si="5"/>
        <v>54198</v>
      </c>
      <c r="BM60">
        <f t="shared" si="6"/>
        <v>56606</v>
      </c>
      <c r="BN60" s="398">
        <v>48150</v>
      </c>
      <c r="BO60" s="398">
        <v>63550</v>
      </c>
      <c r="BP60">
        <f t="shared" si="7"/>
        <v>67402</v>
      </c>
      <c r="BQ60">
        <f t="shared" si="8"/>
        <v>71254</v>
      </c>
      <c r="BR60">
        <f t="shared" si="9"/>
        <v>75106</v>
      </c>
      <c r="BS60">
        <f t="shared" si="10"/>
        <v>78958</v>
      </c>
      <c r="BT60">
        <f t="shared" si="11"/>
        <v>82810</v>
      </c>
      <c r="BU60">
        <f t="shared" si="12"/>
        <v>86662</v>
      </c>
      <c r="BV60">
        <f t="shared" si="13"/>
        <v>90514</v>
      </c>
    </row>
    <row r="61" spans="1:74" x14ac:dyDescent="0.35">
      <c r="A61" s="298" t="s">
        <v>251</v>
      </c>
      <c r="C61" s="300">
        <v>32460</v>
      </c>
      <c r="D61" s="300">
        <v>32460</v>
      </c>
      <c r="E61" s="300">
        <v>37870</v>
      </c>
      <c r="F61" s="300">
        <v>37870</v>
      </c>
      <c r="G61" s="300">
        <v>37870</v>
      </c>
      <c r="H61" s="300">
        <v>37870</v>
      </c>
      <c r="I61" s="300">
        <v>37870</v>
      </c>
      <c r="J61" s="300">
        <v>37870</v>
      </c>
      <c r="K61" s="300">
        <v>37900</v>
      </c>
      <c r="L61" s="300">
        <v>40050</v>
      </c>
      <c r="M61" s="300">
        <v>42200</v>
      </c>
      <c r="N61" s="300">
        <v>44400</v>
      </c>
      <c r="O61" s="300">
        <v>46550</v>
      </c>
      <c r="P61" s="300">
        <v>48700</v>
      </c>
      <c r="Q61" s="300">
        <v>50900</v>
      </c>
      <c r="S61" s="381">
        <v>27050</v>
      </c>
      <c r="T61" s="382">
        <v>35750</v>
      </c>
      <c r="U61" s="382">
        <v>37914</v>
      </c>
      <c r="V61" s="382">
        <v>40078</v>
      </c>
      <c r="W61" s="382">
        <v>42242</v>
      </c>
      <c r="X61" s="382">
        <v>44406</v>
      </c>
      <c r="Y61" s="382">
        <v>46570</v>
      </c>
      <c r="Z61" s="382">
        <v>48734</v>
      </c>
      <c r="AA61" s="383">
        <v>50898</v>
      </c>
      <c r="AB61" s="381">
        <v>43300</v>
      </c>
      <c r="AC61" s="382">
        <v>57150</v>
      </c>
      <c r="AD61" s="382">
        <v>60614</v>
      </c>
      <c r="AE61" s="382">
        <v>64078</v>
      </c>
      <c r="AF61" s="382">
        <v>67542</v>
      </c>
      <c r="AG61" s="382">
        <v>71006</v>
      </c>
      <c r="AH61" s="382">
        <v>74470</v>
      </c>
      <c r="AI61" s="382">
        <v>77934</v>
      </c>
      <c r="AJ61" s="383">
        <v>81398</v>
      </c>
      <c r="AL61" s="381">
        <v>27050</v>
      </c>
      <c r="AM61" s="382">
        <v>35750</v>
      </c>
      <c r="AN61" s="382">
        <v>37914</v>
      </c>
      <c r="AO61" s="382">
        <v>40078</v>
      </c>
      <c r="AP61" s="382">
        <v>42242</v>
      </c>
      <c r="AQ61" s="382">
        <v>44406</v>
      </c>
      <c r="AR61" s="382">
        <v>46570</v>
      </c>
      <c r="AS61" s="382">
        <v>48734</v>
      </c>
      <c r="AT61" s="383">
        <v>50898</v>
      </c>
      <c r="AU61" s="381">
        <v>43300</v>
      </c>
      <c r="AV61" s="382">
        <v>57150</v>
      </c>
      <c r="AW61" s="382">
        <v>60614</v>
      </c>
      <c r="AX61" s="382">
        <v>64078</v>
      </c>
      <c r="AY61" s="382">
        <v>67542</v>
      </c>
      <c r="AZ61" s="382">
        <v>71006</v>
      </c>
      <c r="BA61" s="382">
        <v>74470</v>
      </c>
      <c r="BB61" s="382">
        <v>77934</v>
      </c>
      <c r="BC61" s="383">
        <v>81398</v>
      </c>
      <c r="BE61" s="398">
        <v>30250</v>
      </c>
      <c r="BF61" s="398">
        <v>39950</v>
      </c>
      <c r="BG61">
        <f t="shared" si="0"/>
        <v>42370</v>
      </c>
      <c r="BH61">
        <f t="shared" si="1"/>
        <v>44790</v>
      </c>
      <c r="BI61">
        <f t="shared" si="2"/>
        <v>47210</v>
      </c>
      <c r="BJ61">
        <f t="shared" si="3"/>
        <v>49630</v>
      </c>
      <c r="BK61">
        <f t="shared" si="4"/>
        <v>52050</v>
      </c>
      <c r="BL61">
        <f t="shared" si="5"/>
        <v>54470</v>
      </c>
      <c r="BM61">
        <f t="shared" si="6"/>
        <v>56890</v>
      </c>
      <c r="BN61" s="398">
        <v>48400</v>
      </c>
      <c r="BO61" s="398">
        <v>63900</v>
      </c>
      <c r="BP61">
        <f t="shared" si="7"/>
        <v>67772</v>
      </c>
      <c r="BQ61">
        <f t="shared" si="8"/>
        <v>71644</v>
      </c>
      <c r="BR61">
        <f t="shared" si="9"/>
        <v>75516</v>
      </c>
      <c r="BS61">
        <f t="shared" si="10"/>
        <v>79388</v>
      </c>
      <c r="BT61">
        <f t="shared" si="11"/>
        <v>83260</v>
      </c>
      <c r="BU61">
        <f t="shared" si="12"/>
        <v>87132</v>
      </c>
      <c r="BV61">
        <f t="shared" si="13"/>
        <v>91004</v>
      </c>
    </row>
    <row r="62" spans="1:74" x14ac:dyDescent="0.35">
      <c r="A62" s="298" t="s">
        <v>252</v>
      </c>
      <c r="C62" s="300">
        <v>31500</v>
      </c>
      <c r="D62" s="300">
        <v>31500</v>
      </c>
      <c r="E62" s="300">
        <v>36750</v>
      </c>
      <c r="F62" s="300">
        <v>36750</v>
      </c>
      <c r="G62" s="300">
        <v>36750</v>
      </c>
      <c r="H62" s="300">
        <v>36750</v>
      </c>
      <c r="I62" s="300">
        <v>36750</v>
      </c>
      <c r="J62" s="300">
        <v>36750</v>
      </c>
      <c r="K62" s="300">
        <v>36750</v>
      </c>
      <c r="L62" s="300">
        <v>38850</v>
      </c>
      <c r="M62" s="300">
        <v>41000</v>
      </c>
      <c r="N62" s="300">
        <v>43050</v>
      </c>
      <c r="O62" s="300">
        <v>45150</v>
      </c>
      <c r="P62" s="300">
        <v>47250</v>
      </c>
      <c r="Q62" s="300">
        <v>49350</v>
      </c>
      <c r="S62" s="381">
        <v>26250</v>
      </c>
      <c r="T62" s="382">
        <v>34650</v>
      </c>
      <c r="U62" s="382">
        <v>36750</v>
      </c>
      <c r="V62" s="382">
        <v>38850</v>
      </c>
      <c r="W62" s="382">
        <v>40950</v>
      </c>
      <c r="X62" s="382">
        <v>43050</v>
      </c>
      <c r="Y62" s="382">
        <v>45150</v>
      </c>
      <c r="Z62" s="382">
        <v>47250</v>
      </c>
      <c r="AA62" s="383">
        <v>49350</v>
      </c>
      <c r="AB62" s="381">
        <v>42000</v>
      </c>
      <c r="AC62" s="382">
        <v>55450</v>
      </c>
      <c r="AD62" s="382">
        <v>58810</v>
      </c>
      <c r="AE62" s="382">
        <v>62170</v>
      </c>
      <c r="AF62" s="382">
        <v>65530</v>
      </c>
      <c r="AG62" s="382">
        <v>68890</v>
      </c>
      <c r="AH62" s="382">
        <v>72250</v>
      </c>
      <c r="AI62" s="382">
        <v>75610</v>
      </c>
      <c r="AJ62" s="383">
        <v>78970</v>
      </c>
      <c r="AL62" s="381">
        <v>27050</v>
      </c>
      <c r="AM62" s="382">
        <v>35750</v>
      </c>
      <c r="AN62" s="382">
        <v>37914</v>
      </c>
      <c r="AO62" s="382">
        <v>40078</v>
      </c>
      <c r="AP62" s="382">
        <v>42242</v>
      </c>
      <c r="AQ62" s="382">
        <v>44406</v>
      </c>
      <c r="AR62" s="382">
        <v>46570</v>
      </c>
      <c r="AS62" s="382">
        <v>48734</v>
      </c>
      <c r="AT62" s="383">
        <v>50898</v>
      </c>
      <c r="AU62" s="381">
        <v>43300</v>
      </c>
      <c r="AV62" s="382">
        <v>57150</v>
      </c>
      <c r="AW62" s="382">
        <v>60614</v>
      </c>
      <c r="AX62" s="382">
        <v>64078</v>
      </c>
      <c r="AY62" s="382">
        <v>67542</v>
      </c>
      <c r="AZ62" s="382">
        <v>71006</v>
      </c>
      <c r="BA62" s="382">
        <v>74470</v>
      </c>
      <c r="BB62" s="382">
        <v>77934</v>
      </c>
      <c r="BC62" s="383">
        <v>81398</v>
      </c>
      <c r="BE62" s="398">
        <v>30250</v>
      </c>
      <c r="BF62" s="398">
        <v>39950</v>
      </c>
      <c r="BG62">
        <f t="shared" si="0"/>
        <v>42370</v>
      </c>
      <c r="BH62">
        <f t="shared" si="1"/>
        <v>44790</v>
      </c>
      <c r="BI62">
        <f t="shared" si="2"/>
        <v>47210</v>
      </c>
      <c r="BJ62">
        <f t="shared" si="3"/>
        <v>49630</v>
      </c>
      <c r="BK62">
        <f t="shared" si="4"/>
        <v>52050</v>
      </c>
      <c r="BL62">
        <f t="shared" si="5"/>
        <v>54470</v>
      </c>
      <c r="BM62">
        <f t="shared" si="6"/>
        <v>56890</v>
      </c>
      <c r="BN62" s="398">
        <v>48400</v>
      </c>
      <c r="BO62" s="398">
        <v>63900</v>
      </c>
      <c r="BP62">
        <f t="shared" si="7"/>
        <v>67772</v>
      </c>
      <c r="BQ62">
        <f t="shared" si="8"/>
        <v>71644</v>
      </c>
      <c r="BR62">
        <f t="shared" si="9"/>
        <v>75516</v>
      </c>
      <c r="BS62">
        <f t="shared" si="10"/>
        <v>79388</v>
      </c>
      <c r="BT62">
        <f t="shared" si="11"/>
        <v>83260</v>
      </c>
      <c r="BU62">
        <f t="shared" si="12"/>
        <v>87132</v>
      </c>
      <c r="BV62">
        <f t="shared" si="13"/>
        <v>91004</v>
      </c>
    </row>
    <row r="63" spans="1:74" x14ac:dyDescent="0.35">
      <c r="A63" s="298" t="s">
        <v>253</v>
      </c>
      <c r="C63" s="300">
        <v>36100</v>
      </c>
      <c r="D63" s="300">
        <v>36100</v>
      </c>
      <c r="E63" s="300">
        <v>41515</v>
      </c>
      <c r="F63" s="300">
        <v>41515</v>
      </c>
      <c r="G63" s="300">
        <v>41515</v>
      </c>
      <c r="H63" s="300">
        <v>41900</v>
      </c>
      <c r="I63" s="300">
        <v>44800</v>
      </c>
      <c r="J63" s="300">
        <v>47700</v>
      </c>
      <c r="K63" s="300">
        <v>50550</v>
      </c>
      <c r="L63" s="300">
        <v>53450</v>
      </c>
      <c r="M63" s="300">
        <v>56350</v>
      </c>
      <c r="N63" s="300">
        <v>59250</v>
      </c>
      <c r="O63" s="300">
        <v>62100</v>
      </c>
      <c r="P63" s="300">
        <v>65000</v>
      </c>
      <c r="Q63" s="300">
        <v>67900</v>
      </c>
      <c r="S63" s="381">
        <v>36100</v>
      </c>
      <c r="T63" s="382">
        <v>47700</v>
      </c>
      <c r="U63" s="382">
        <v>50588</v>
      </c>
      <c r="V63" s="382">
        <v>53476</v>
      </c>
      <c r="W63" s="382">
        <v>56364</v>
      </c>
      <c r="X63" s="382">
        <v>59252</v>
      </c>
      <c r="Y63" s="382">
        <v>62140</v>
      </c>
      <c r="Z63" s="382">
        <v>65028</v>
      </c>
      <c r="AA63" s="383">
        <v>67916</v>
      </c>
      <c r="AB63" s="381">
        <v>57750</v>
      </c>
      <c r="AC63" s="382">
        <v>76250</v>
      </c>
      <c r="AD63" s="382">
        <v>80870</v>
      </c>
      <c r="AE63" s="382">
        <v>85490</v>
      </c>
      <c r="AF63" s="382">
        <v>90110</v>
      </c>
      <c r="AG63" s="382">
        <v>94730</v>
      </c>
      <c r="AH63" s="382">
        <v>99350</v>
      </c>
      <c r="AI63" s="382">
        <v>103970</v>
      </c>
      <c r="AJ63" s="383">
        <v>108590</v>
      </c>
      <c r="AL63" s="381">
        <v>36100</v>
      </c>
      <c r="AM63" s="382">
        <v>47700</v>
      </c>
      <c r="AN63" s="382">
        <v>50588</v>
      </c>
      <c r="AO63" s="382">
        <v>53476</v>
      </c>
      <c r="AP63" s="382">
        <v>56364</v>
      </c>
      <c r="AQ63" s="382">
        <v>59252</v>
      </c>
      <c r="AR63" s="382">
        <v>62140</v>
      </c>
      <c r="AS63" s="382">
        <v>65028</v>
      </c>
      <c r="AT63" s="383">
        <v>67916</v>
      </c>
      <c r="AU63" s="381">
        <v>57750</v>
      </c>
      <c r="AV63" s="382">
        <v>76250</v>
      </c>
      <c r="AW63" s="382">
        <v>80870</v>
      </c>
      <c r="AX63" s="382">
        <v>85490</v>
      </c>
      <c r="AY63" s="382">
        <v>90110</v>
      </c>
      <c r="AZ63" s="382">
        <v>94730</v>
      </c>
      <c r="BA63" s="382">
        <v>99350</v>
      </c>
      <c r="BB63" s="382">
        <v>103970</v>
      </c>
      <c r="BC63" s="383">
        <v>108590</v>
      </c>
      <c r="BE63" s="398">
        <v>39350</v>
      </c>
      <c r="BF63" s="398">
        <v>51950</v>
      </c>
      <c r="BG63">
        <f t="shared" si="0"/>
        <v>55098</v>
      </c>
      <c r="BH63">
        <f t="shared" si="1"/>
        <v>58246</v>
      </c>
      <c r="BI63">
        <f t="shared" si="2"/>
        <v>61394</v>
      </c>
      <c r="BJ63">
        <f t="shared" si="3"/>
        <v>64542</v>
      </c>
      <c r="BK63">
        <f t="shared" si="4"/>
        <v>67690</v>
      </c>
      <c r="BL63">
        <f t="shared" si="5"/>
        <v>70838</v>
      </c>
      <c r="BM63">
        <f t="shared" si="6"/>
        <v>73986</v>
      </c>
      <c r="BN63" s="398">
        <v>62950</v>
      </c>
      <c r="BO63" s="398">
        <v>83100</v>
      </c>
      <c r="BP63">
        <f t="shared" si="7"/>
        <v>88136</v>
      </c>
      <c r="BQ63">
        <f t="shared" si="8"/>
        <v>93172</v>
      </c>
      <c r="BR63">
        <f t="shared" si="9"/>
        <v>98208</v>
      </c>
      <c r="BS63">
        <f t="shared" si="10"/>
        <v>103244</v>
      </c>
      <c r="BT63">
        <f t="shared" si="11"/>
        <v>108280</v>
      </c>
      <c r="BU63">
        <f t="shared" si="12"/>
        <v>113316</v>
      </c>
      <c r="BV63">
        <f t="shared" si="13"/>
        <v>118352</v>
      </c>
    </row>
    <row r="64" spans="1:74" x14ac:dyDescent="0.35">
      <c r="A64" s="298" t="s">
        <v>254</v>
      </c>
      <c r="C64" s="300">
        <v>31500</v>
      </c>
      <c r="D64" s="300">
        <v>31500</v>
      </c>
      <c r="E64" s="300">
        <v>36750</v>
      </c>
      <c r="F64" s="300">
        <v>36750</v>
      </c>
      <c r="G64" s="300">
        <v>36750</v>
      </c>
      <c r="H64" s="300">
        <v>36750</v>
      </c>
      <c r="I64" s="300">
        <v>36750</v>
      </c>
      <c r="J64" s="300">
        <v>36750</v>
      </c>
      <c r="K64" s="300">
        <v>36750</v>
      </c>
      <c r="L64" s="300">
        <v>38850</v>
      </c>
      <c r="M64" s="300">
        <v>41000</v>
      </c>
      <c r="N64" s="300">
        <v>43050</v>
      </c>
      <c r="O64" s="300">
        <v>45150</v>
      </c>
      <c r="P64" s="300">
        <v>47250</v>
      </c>
      <c r="Q64" s="300">
        <v>49350</v>
      </c>
      <c r="S64" s="381">
        <v>26250</v>
      </c>
      <c r="T64" s="382">
        <v>34650</v>
      </c>
      <c r="U64" s="382">
        <v>36750</v>
      </c>
      <c r="V64" s="382">
        <v>38850</v>
      </c>
      <c r="W64" s="382">
        <v>40950</v>
      </c>
      <c r="X64" s="382">
        <v>43050</v>
      </c>
      <c r="Y64" s="382">
        <v>45150</v>
      </c>
      <c r="Z64" s="382">
        <v>47250</v>
      </c>
      <c r="AA64" s="383">
        <v>49350</v>
      </c>
      <c r="AB64" s="381">
        <v>42000</v>
      </c>
      <c r="AC64" s="382">
        <v>55450</v>
      </c>
      <c r="AD64" s="382">
        <v>58810</v>
      </c>
      <c r="AE64" s="382">
        <v>62170</v>
      </c>
      <c r="AF64" s="382">
        <v>65530</v>
      </c>
      <c r="AG64" s="382">
        <v>68890</v>
      </c>
      <c r="AH64" s="382">
        <v>72250</v>
      </c>
      <c r="AI64" s="382">
        <v>75610</v>
      </c>
      <c r="AJ64" s="383">
        <v>78970</v>
      </c>
      <c r="AL64" s="381">
        <v>27050</v>
      </c>
      <c r="AM64" s="382">
        <v>35750</v>
      </c>
      <c r="AN64" s="382">
        <v>37914</v>
      </c>
      <c r="AO64" s="382">
        <v>40078</v>
      </c>
      <c r="AP64" s="382">
        <v>42242</v>
      </c>
      <c r="AQ64" s="382">
        <v>44406</v>
      </c>
      <c r="AR64" s="382">
        <v>46570</v>
      </c>
      <c r="AS64" s="382">
        <v>48734</v>
      </c>
      <c r="AT64" s="383">
        <v>50898</v>
      </c>
      <c r="AU64" s="381">
        <v>43300</v>
      </c>
      <c r="AV64" s="382">
        <v>57150</v>
      </c>
      <c r="AW64" s="382">
        <v>60614</v>
      </c>
      <c r="AX64" s="382">
        <v>64078</v>
      </c>
      <c r="AY64" s="382">
        <v>67542</v>
      </c>
      <c r="AZ64" s="382">
        <v>71006</v>
      </c>
      <c r="BA64" s="382">
        <v>74470</v>
      </c>
      <c r="BB64" s="382">
        <v>77934</v>
      </c>
      <c r="BC64" s="383">
        <v>81398</v>
      </c>
      <c r="BE64" s="398">
        <v>30100</v>
      </c>
      <c r="BF64" s="398">
        <v>39750</v>
      </c>
      <c r="BG64">
        <f t="shared" si="0"/>
        <v>42158</v>
      </c>
      <c r="BH64">
        <f t="shared" si="1"/>
        <v>44566</v>
      </c>
      <c r="BI64">
        <f t="shared" si="2"/>
        <v>46974</v>
      </c>
      <c r="BJ64">
        <f t="shared" si="3"/>
        <v>49382</v>
      </c>
      <c r="BK64">
        <f t="shared" si="4"/>
        <v>51790</v>
      </c>
      <c r="BL64">
        <f t="shared" si="5"/>
        <v>54198</v>
      </c>
      <c r="BM64">
        <f t="shared" si="6"/>
        <v>56606</v>
      </c>
      <c r="BN64" s="398">
        <v>48150</v>
      </c>
      <c r="BO64" s="398">
        <v>63550</v>
      </c>
      <c r="BP64">
        <f t="shared" si="7"/>
        <v>67402</v>
      </c>
      <c r="BQ64">
        <f t="shared" si="8"/>
        <v>71254</v>
      </c>
      <c r="BR64">
        <f t="shared" si="9"/>
        <v>75106</v>
      </c>
      <c r="BS64">
        <f t="shared" si="10"/>
        <v>78958</v>
      </c>
      <c r="BT64">
        <f t="shared" si="11"/>
        <v>82810</v>
      </c>
      <c r="BU64">
        <f t="shared" si="12"/>
        <v>86662</v>
      </c>
      <c r="BV64">
        <f t="shared" si="13"/>
        <v>90514</v>
      </c>
    </row>
    <row r="65" spans="1:74" x14ac:dyDescent="0.35">
      <c r="A65" s="298" t="s">
        <v>255</v>
      </c>
      <c r="C65" s="300">
        <v>31500</v>
      </c>
      <c r="D65" s="300">
        <v>31500</v>
      </c>
      <c r="E65" s="300">
        <v>36750</v>
      </c>
      <c r="F65" s="300">
        <v>36750</v>
      </c>
      <c r="G65" s="300">
        <v>36750</v>
      </c>
      <c r="H65" s="300">
        <v>36750</v>
      </c>
      <c r="I65" s="300">
        <v>36750</v>
      </c>
      <c r="J65" s="300">
        <v>36750</v>
      </c>
      <c r="K65" s="300">
        <v>36750</v>
      </c>
      <c r="L65" s="300">
        <v>38850</v>
      </c>
      <c r="M65" s="300">
        <v>41000</v>
      </c>
      <c r="N65" s="300">
        <v>43050</v>
      </c>
      <c r="O65" s="300">
        <v>45150</v>
      </c>
      <c r="P65" s="300">
        <v>47250</v>
      </c>
      <c r="Q65" s="300">
        <v>49350</v>
      </c>
      <c r="S65" s="381">
        <v>26250</v>
      </c>
      <c r="T65" s="382">
        <v>34650</v>
      </c>
      <c r="U65" s="382">
        <v>36750</v>
      </c>
      <c r="V65" s="382">
        <v>38850</v>
      </c>
      <c r="W65" s="382">
        <v>40950</v>
      </c>
      <c r="X65" s="382">
        <v>43050</v>
      </c>
      <c r="Y65" s="382">
        <v>45150</v>
      </c>
      <c r="Z65" s="382">
        <v>47250</v>
      </c>
      <c r="AA65" s="383">
        <v>49350</v>
      </c>
      <c r="AB65" s="381">
        <v>42000</v>
      </c>
      <c r="AC65" s="382">
        <v>55450</v>
      </c>
      <c r="AD65" s="382">
        <v>58810</v>
      </c>
      <c r="AE65" s="382">
        <v>62170</v>
      </c>
      <c r="AF65" s="382">
        <v>65530</v>
      </c>
      <c r="AG65" s="382">
        <v>68890</v>
      </c>
      <c r="AH65" s="382">
        <v>72250</v>
      </c>
      <c r="AI65" s="382">
        <v>75610</v>
      </c>
      <c r="AJ65" s="383">
        <v>78970</v>
      </c>
      <c r="AL65" s="381">
        <v>27050</v>
      </c>
      <c r="AM65" s="382">
        <v>35750</v>
      </c>
      <c r="AN65" s="382">
        <v>37914</v>
      </c>
      <c r="AO65" s="382">
        <v>40078</v>
      </c>
      <c r="AP65" s="382">
        <v>42242</v>
      </c>
      <c r="AQ65" s="382">
        <v>44406</v>
      </c>
      <c r="AR65" s="382">
        <v>46570</v>
      </c>
      <c r="AS65" s="382">
        <v>48734</v>
      </c>
      <c r="AT65" s="383">
        <v>50898</v>
      </c>
      <c r="AU65" s="381">
        <v>43300</v>
      </c>
      <c r="AV65" s="382">
        <v>57150</v>
      </c>
      <c r="AW65" s="382">
        <v>60614</v>
      </c>
      <c r="AX65" s="382">
        <v>64078</v>
      </c>
      <c r="AY65" s="382">
        <v>67542</v>
      </c>
      <c r="AZ65" s="382">
        <v>71006</v>
      </c>
      <c r="BA65" s="382">
        <v>74470</v>
      </c>
      <c r="BB65" s="382">
        <v>77934</v>
      </c>
      <c r="BC65" s="383">
        <v>81398</v>
      </c>
      <c r="BE65" s="398">
        <v>30100</v>
      </c>
      <c r="BF65" s="398">
        <v>39750</v>
      </c>
      <c r="BG65">
        <f t="shared" si="0"/>
        <v>42158</v>
      </c>
      <c r="BH65">
        <f t="shared" si="1"/>
        <v>44566</v>
      </c>
      <c r="BI65">
        <f t="shared" si="2"/>
        <v>46974</v>
      </c>
      <c r="BJ65">
        <f t="shared" si="3"/>
        <v>49382</v>
      </c>
      <c r="BK65">
        <f t="shared" si="4"/>
        <v>51790</v>
      </c>
      <c r="BL65">
        <f t="shared" si="5"/>
        <v>54198</v>
      </c>
      <c r="BM65">
        <f t="shared" si="6"/>
        <v>56606</v>
      </c>
      <c r="BN65" s="398">
        <v>48150</v>
      </c>
      <c r="BO65" s="398">
        <v>63550</v>
      </c>
      <c r="BP65">
        <f t="shared" si="7"/>
        <v>67402</v>
      </c>
      <c r="BQ65">
        <f t="shared" si="8"/>
        <v>71254</v>
      </c>
      <c r="BR65">
        <f t="shared" si="9"/>
        <v>75106</v>
      </c>
      <c r="BS65">
        <f t="shared" si="10"/>
        <v>78958</v>
      </c>
      <c r="BT65">
        <f t="shared" si="11"/>
        <v>82810</v>
      </c>
      <c r="BU65">
        <f t="shared" si="12"/>
        <v>86662</v>
      </c>
      <c r="BV65">
        <f t="shared" si="13"/>
        <v>90514</v>
      </c>
    </row>
    <row r="66" spans="1:74" x14ac:dyDescent="0.35">
      <c r="A66" s="298" t="s">
        <v>256</v>
      </c>
      <c r="C66" s="300">
        <v>36100</v>
      </c>
      <c r="D66" s="300">
        <v>36100</v>
      </c>
      <c r="E66" s="300">
        <v>41515</v>
      </c>
      <c r="F66" s="300">
        <v>41515</v>
      </c>
      <c r="G66" s="300">
        <v>41515</v>
      </c>
      <c r="H66" s="300">
        <v>41900</v>
      </c>
      <c r="I66" s="300">
        <v>44800</v>
      </c>
      <c r="J66" s="300">
        <v>47700</v>
      </c>
      <c r="K66" s="300">
        <v>50550</v>
      </c>
      <c r="L66" s="300">
        <v>53450</v>
      </c>
      <c r="M66" s="300">
        <v>56350</v>
      </c>
      <c r="N66" s="300">
        <v>59250</v>
      </c>
      <c r="O66" s="300">
        <v>62100</v>
      </c>
      <c r="P66" s="300">
        <v>65000</v>
      </c>
      <c r="Q66" s="300">
        <v>67900</v>
      </c>
      <c r="S66" s="381">
        <v>36100</v>
      </c>
      <c r="T66" s="382">
        <v>47700</v>
      </c>
      <c r="U66" s="382">
        <v>50588</v>
      </c>
      <c r="V66" s="382">
        <v>53476</v>
      </c>
      <c r="W66" s="382">
        <v>56364</v>
      </c>
      <c r="X66" s="382">
        <v>59252</v>
      </c>
      <c r="Y66" s="382">
        <v>62140</v>
      </c>
      <c r="Z66" s="382">
        <v>65028</v>
      </c>
      <c r="AA66" s="383">
        <v>67916</v>
      </c>
      <c r="AB66" s="381">
        <v>57750</v>
      </c>
      <c r="AC66" s="382">
        <v>76250</v>
      </c>
      <c r="AD66" s="382">
        <v>80870</v>
      </c>
      <c r="AE66" s="382">
        <v>85490</v>
      </c>
      <c r="AF66" s="382">
        <v>90110</v>
      </c>
      <c r="AG66" s="382">
        <v>94730</v>
      </c>
      <c r="AH66" s="382">
        <v>99350</v>
      </c>
      <c r="AI66" s="382">
        <v>103970</v>
      </c>
      <c r="AJ66" s="383">
        <v>108590</v>
      </c>
      <c r="AL66" s="381">
        <v>36100</v>
      </c>
      <c r="AM66" s="382">
        <v>47700</v>
      </c>
      <c r="AN66" s="382">
        <v>50588</v>
      </c>
      <c r="AO66" s="382">
        <v>53476</v>
      </c>
      <c r="AP66" s="382">
        <v>56364</v>
      </c>
      <c r="AQ66" s="382">
        <v>59252</v>
      </c>
      <c r="AR66" s="382">
        <v>62140</v>
      </c>
      <c r="AS66" s="382">
        <v>65028</v>
      </c>
      <c r="AT66" s="383">
        <v>67916</v>
      </c>
      <c r="AU66" s="381">
        <v>57750</v>
      </c>
      <c r="AV66" s="382">
        <v>76250</v>
      </c>
      <c r="AW66" s="382">
        <v>80870</v>
      </c>
      <c r="AX66" s="382">
        <v>85490</v>
      </c>
      <c r="AY66" s="382">
        <v>90110</v>
      </c>
      <c r="AZ66" s="382">
        <v>94730</v>
      </c>
      <c r="BA66" s="382">
        <v>99350</v>
      </c>
      <c r="BB66" s="382">
        <v>103970</v>
      </c>
      <c r="BC66" s="383">
        <v>108590</v>
      </c>
      <c r="BE66" s="398">
        <v>39350</v>
      </c>
      <c r="BF66" s="398">
        <v>51950</v>
      </c>
      <c r="BG66">
        <f t="shared" si="0"/>
        <v>55098</v>
      </c>
      <c r="BH66">
        <f t="shared" si="1"/>
        <v>58246</v>
      </c>
      <c r="BI66">
        <f t="shared" si="2"/>
        <v>61394</v>
      </c>
      <c r="BJ66">
        <f t="shared" si="3"/>
        <v>64542</v>
      </c>
      <c r="BK66">
        <f t="shared" si="4"/>
        <v>67690</v>
      </c>
      <c r="BL66">
        <f t="shared" si="5"/>
        <v>70838</v>
      </c>
      <c r="BM66">
        <f t="shared" si="6"/>
        <v>73986</v>
      </c>
      <c r="BN66" s="398">
        <v>62950</v>
      </c>
      <c r="BO66" s="398">
        <v>83100</v>
      </c>
      <c r="BP66">
        <f t="shared" si="7"/>
        <v>88136</v>
      </c>
      <c r="BQ66">
        <f t="shared" si="8"/>
        <v>93172</v>
      </c>
      <c r="BR66">
        <f t="shared" si="9"/>
        <v>98208</v>
      </c>
      <c r="BS66">
        <f t="shared" si="10"/>
        <v>103244</v>
      </c>
      <c r="BT66">
        <f t="shared" si="11"/>
        <v>108280</v>
      </c>
      <c r="BU66">
        <f t="shared" si="12"/>
        <v>113316</v>
      </c>
      <c r="BV66">
        <f t="shared" si="13"/>
        <v>118352</v>
      </c>
    </row>
    <row r="67" spans="1:74" x14ac:dyDescent="0.35">
      <c r="A67" s="298" t="s">
        <v>257</v>
      </c>
      <c r="C67" s="300">
        <v>31500</v>
      </c>
      <c r="D67" s="300">
        <v>31500</v>
      </c>
      <c r="E67" s="300">
        <v>36750</v>
      </c>
      <c r="F67" s="300">
        <v>36750</v>
      </c>
      <c r="G67" s="300">
        <v>36750</v>
      </c>
      <c r="H67" s="300">
        <v>36750</v>
      </c>
      <c r="I67" s="300">
        <v>36750</v>
      </c>
      <c r="J67" s="300">
        <v>36750</v>
      </c>
      <c r="K67" s="300">
        <v>36750</v>
      </c>
      <c r="L67" s="300">
        <v>38850</v>
      </c>
      <c r="M67" s="300">
        <v>41000</v>
      </c>
      <c r="N67" s="300">
        <v>43050</v>
      </c>
      <c r="O67" s="300">
        <v>45150</v>
      </c>
      <c r="P67" s="300">
        <v>47250</v>
      </c>
      <c r="Q67" s="300">
        <v>49350</v>
      </c>
      <c r="S67" s="381">
        <v>26250</v>
      </c>
      <c r="T67" s="382">
        <v>34650</v>
      </c>
      <c r="U67" s="382">
        <v>36750</v>
      </c>
      <c r="V67" s="382">
        <v>38850</v>
      </c>
      <c r="W67" s="382">
        <v>40950</v>
      </c>
      <c r="X67" s="382">
        <v>43050</v>
      </c>
      <c r="Y67" s="382">
        <v>45150</v>
      </c>
      <c r="Z67" s="382">
        <v>47250</v>
      </c>
      <c r="AA67" s="383">
        <v>49350</v>
      </c>
      <c r="AB67" s="381">
        <v>42000</v>
      </c>
      <c r="AC67" s="382">
        <v>55450</v>
      </c>
      <c r="AD67" s="382">
        <v>58810</v>
      </c>
      <c r="AE67" s="382">
        <v>62170</v>
      </c>
      <c r="AF67" s="382">
        <v>65530</v>
      </c>
      <c r="AG67" s="382">
        <v>68890</v>
      </c>
      <c r="AH67" s="382">
        <v>72250</v>
      </c>
      <c r="AI67" s="382">
        <v>75610</v>
      </c>
      <c r="AJ67" s="383">
        <v>78970</v>
      </c>
      <c r="AL67" s="381">
        <v>27050</v>
      </c>
      <c r="AM67" s="382">
        <v>35750</v>
      </c>
      <c r="AN67" s="382">
        <v>37914</v>
      </c>
      <c r="AO67" s="382">
        <v>40078</v>
      </c>
      <c r="AP67" s="382">
        <v>42242</v>
      </c>
      <c r="AQ67" s="382">
        <v>44406</v>
      </c>
      <c r="AR67" s="382">
        <v>46570</v>
      </c>
      <c r="AS67" s="382">
        <v>48734</v>
      </c>
      <c r="AT67" s="383">
        <v>50898</v>
      </c>
      <c r="AU67" s="381">
        <v>43300</v>
      </c>
      <c r="AV67" s="382">
        <v>57150</v>
      </c>
      <c r="AW67" s="382">
        <v>60614</v>
      </c>
      <c r="AX67" s="382">
        <v>64078</v>
      </c>
      <c r="AY67" s="382">
        <v>67542</v>
      </c>
      <c r="AZ67" s="382">
        <v>71006</v>
      </c>
      <c r="BA67" s="382">
        <v>74470</v>
      </c>
      <c r="BB67" s="382">
        <v>77934</v>
      </c>
      <c r="BC67" s="383">
        <v>81398</v>
      </c>
      <c r="BE67" s="398">
        <v>30100</v>
      </c>
      <c r="BF67" s="398">
        <v>39750</v>
      </c>
      <c r="BG67">
        <f t="shared" si="0"/>
        <v>42158</v>
      </c>
      <c r="BH67">
        <f t="shared" si="1"/>
        <v>44566</v>
      </c>
      <c r="BI67">
        <f t="shared" si="2"/>
        <v>46974</v>
      </c>
      <c r="BJ67">
        <f t="shared" si="3"/>
        <v>49382</v>
      </c>
      <c r="BK67">
        <f t="shared" si="4"/>
        <v>51790</v>
      </c>
      <c r="BL67">
        <f t="shared" si="5"/>
        <v>54198</v>
      </c>
      <c r="BM67">
        <f t="shared" si="6"/>
        <v>56606</v>
      </c>
      <c r="BN67" s="398">
        <v>48150</v>
      </c>
      <c r="BO67" s="398">
        <v>63550</v>
      </c>
      <c r="BP67">
        <f t="shared" si="7"/>
        <v>67402</v>
      </c>
      <c r="BQ67">
        <f t="shared" si="8"/>
        <v>71254</v>
      </c>
      <c r="BR67">
        <f t="shared" si="9"/>
        <v>75106</v>
      </c>
      <c r="BS67">
        <f t="shared" si="10"/>
        <v>78958</v>
      </c>
      <c r="BT67">
        <f t="shared" si="11"/>
        <v>82810</v>
      </c>
      <c r="BU67">
        <f t="shared" si="12"/>
        <v>86662</v>
      </c>
      <c r="BV67">
        <f t="shared" si="13"/>
        <v>90514</v>
      </c>
    </row>
    <row r="68" spans="1:74" x14ac:dyDescent="0.35">
      <c r="A68" s="298" t="s">
        <v>258</v>
      </c>
      <c r="C68" s="300">
        <v>31500</v>
      </c>
      <c r="D68" s="300">
        <v>31500</v>
      </c>
      <c r="E68" s="300">
        <v>36750</v>
      </c>
      <c r="F68" s="300">
        <v>36750</v>
      </c>
      <c r="G68" s="300">
        <v>36750</v>
      </c>
      <c r="H68" s="300">
        <v>36750</v>
      </c>
      <c r="I68" s="300">
        <v>36750</v>
      </c>
      <c r="J68" s="300">
        <v>36750</v>
      </c>
      <c r="K68" s="300">
        <v>36750</v>
      </c>
      <c r="L68" s="300">
        <v>38850</v>
      </c>
      <c r="M68" s="300">
        <v>41000</v>
      </c>
      <c r="N68" s="300">
        <v>43050</v>
      </c>
      <c r="O68" s="300">
        <v>45150</v>
      </c>
      <c r="P68" s="300">
        <v>47250</v>
      </c>
      <c r="Q68" s="300">
        <v>49350</v>
      </c>
      <c r="S68" s="381">
        <v>26250</v>
      </c>
      <c r="T68" s="382">
        <v>34650</v>
      </c>
      <c r="U68" s="382">
        <v>36750</v>
      </c>
      <c r="V68" s="382">
        <v>38850</v>
      </c>
      <c r="W68" s="382">
        <v>40950</v>
      </c>
      <c r="X68" s="382">
        <v>43050</v>
      </c>
      <c r="Y68" s="382">
        <v>45150</v>
      </c>
      <c r="Z68" s="382">
        <v>47250</v>
      </c>
      <c r="AA68" s="383">
        <v>49350</v>
      </c>
      <c r="AB68" s="381">
        <v>42000</v>
      </c>
      <c r="AC68" s="382">
        <v>55450</v>
      </c>
      <c r="AD68" s="382">
        <v>58810</v>
      </c>
      <c r="AE68" s="382">
        <v>62170</v>
      </c>
      <c r="AF68" s="382">
        <v>65530</v>
      </c>
      <c r="AG68" s="382">
        <v>68890</v>
      </c>
      <c r="AH68" s="382">
        <v>72250</v>
      </c>
      <c r="AI68" s="382">
        <v>75610</v>
      </c>
      <c r="AJ68" s="383">
        <v>78970</v>
      </c>
      <c r="AL68" s="381">
        <v>27050</v>
      </c>
      <c r="AM68" s="382">
        <v>35750</v>
      </c>
      <c r="AN68" s="382">
        <v>37914</v>
      </c>
      <c r="AO68" s="382">
        <v>40078</v>
      </c>
      <c r="AP68" s="382">
        <v>42242</v>
      </c>
      <c r="AQ68" s="382">
        <v>44406</v>
      </c>
      <c r="AR68" s="382">
        <v>46570</v>
      </c>
      <c r="AS68" s="382">
        <v>48734</v>
      </c>
      <c r="AT68" s="383">
        <v>50898</v>
      </c>
      <c r="AU68" s="381">
        <v>43300</v>
      </c>
      <c r="AV68" s="382">
        <v>57150</v>
      </c>
      <c r="AW68" s="382">
        <v>60614</v>
      </c>
      <c r="AX68" s="382">
        <v>64078</v>
      </c>
      <c r="AY68" s="382">
        <v>67542</v>
      </c>
      <c r="AZ68" s="382">
        <v>71006</v>
      </c>
      <c r="BA68" s="382">
        <v>74470</v>
      </c>
      <c r="BB68" s="382">
        <v>77934</v>
      </c>
      <c r="BC68" s="383">
        <v>81398</v>
      </c>
      <c r="BE68" s="398">
        <v>30100</v>
      </c>
      <c r="BF68" s="398">
        <v>39750</v>
      </c>
      <c r="BG68">
        <f t="shared" ref="BG68:BG131" si="14">BF68+0.08*BE68</f>
        <v>42158</v>
      </c>
      <c r="BH68">
        <f t="shared" ref="BH68:BH131" si="15">BF68+0.16*BE68</f>
        <v>44566</v>
      </c>
      <c r="BI68">
        <f t="shared" ref="BI68:BI131" si="16">BF68+0.24*BE68</f>
        <v>46974</v>
      </c>
      <c r="BJ68">
        <f t="shared" ref="BJ68:BJ131" si="17">BF68+0.32*BE68</f>
        <v>49382</v>
      </c>
      <c r="BK68">
        <f t="shared" ref="BK68:BK131" si="18">BF68+0.4*BE68</f>
        <v>51790</v>
      </c>
      <c r="BL68">
        <f t="shared" ref="BL68:BL131" si="19">BF68+0.48*BE68</f>
        <v>54198</v>
      </c>
      <c r="BM68">
        <f t="shared" ref="BM68:BM131" si="20">BF68+0.56*BE68</f>
        <v>56606</v>
      </c>
      <c r="BN68" s="398">
        <v>48150</v>
      </c>
      <c r="BO68" s="398">
        <v>63550</v>
      </c>
      <c r="BP68">
        <f t="shared" ref="BP68:BP131" si="21">BO68+0.08*BN68</f>
        <v>67402</v>
      </c>
      <c r="BQ68">
        <f t="shared" ref="BQ68:BQ131" si="22">BO68+0.16*BN68</f>
        <v>71254</v>
      </c>
      <c r="BR68">
        <f t="shared" ref="BR68:BR131" si="23">BO68+0.24*BN68</f>
        <v>75106</v>
      </c>
      <c r="BS68">
        <f t="shared" ref="BS68:BS131" si="24">BO68+0.32*BN68</f>
        <v>78958</v>
      </c>
      <c r="BT68">
        <f t="shared" ref="BT68:BT131" si="25">BO68+0.4*BN68</f>
        <v>82810</v>
      </c>
      <c r="BU68">
        <f t="shared" ref="BU68:BU131" si="26">BO68+0.48*BN68</f>
        <v>86662</v>
      </c>
      <c r="BV68">
        <f t="shared" ref="BV68:BV131" si="27">BO68+0.56*BN68</f>
        <v>90514</v>
      </c>
    </row>
    <row r="69" spans="1:74" x14ac:dyDescent="0.35">
      <c r="A69" s="298" t="s">
        <v>259</v>
      </c>
      <c r="C69" s="300">
        <v>31500</v>
      </c>
      <c r="D69" s="300">
        <v>31500</v>
      </c>
      <c r="E69" s="300">
        <v>36750</v>
      </c>
      <c r="F69" s="300">
        <v>36750</v>
      </c>
      <c r="G69" s="300">
        <v>36750</v>
      </c>
      <c r="H69" s="300">
        <v>36750</v>
      </c>
      <c r="I69" s="300">
        <v>36750</v>
      </c>
      <c r="J69" s="300">
        <v>36750</v>
      </c>
      <c r="K69" s="300">
        <v>37950</v>
      </c>
      <c r="L69" s="300">
        <v>40150</v>
      </c>
      <c r="M69" s="300">
        <v>42300</v>
      </c>
      <c r="N69" s="300">
        <v>44450</v>
      </c>
      <c r="O69" s="300">
        <v>46650</v>
      </c>
      <c r="P69" s="300">
        <v>48800</v>
      </c>
      <c r="Q69" s="300">
        <v>50950</v>
      </c>
      <c r="S69" s="381">
        <v>27100</v>
      </c>
      <c r="T69" s="382">
        <v>35800</v>
      </c>
      <c r="U69" s="382">
        <v>37968</v>
      </c>
      <c r="V69" s="382">
        <v>40136</v>
      </c>
      <c r="W69" s="382">
        <v>42304</v>
      </c>
      <c r="X69" s="382">
        <v>44472</v>
      </c>
      <c r="Y69" s="382">
        <v>46640</v>
      </c>
      <c r="Z69" s="382">
        <v>48808</v>
      </c>
      <c r="AA69" s="383">
        <v>50976</v>
      </c>
      <c r="AB69" s="381">
        <v>43350</v>
      </c>
      <c r="AC69" s="382">
        <v>57200</v>
      </c>
      <c r="AD69" s="382">
        <v>60668</v>
      </c>
      <c r="AE69" s="382">
        <v>64136</v>
      </c>
      <c r="AF69" s="382">
        <v>67604</v>
      </c>
      <c r="AG69" s="382">
        <v>71072</v>
      </c>
      <c r="AH69" s="382">
        <v>74540</v>
      </c>
      <c r="AI69" s="382">
        <v>78008</v>
      </c>
      <c r="AJ69" s="383">
        <v>81476</v>
      </c>
      <c r="AL69" s="381">
        <v>27150</v>
      </c>
      <c r="AM69" s="382">
        <v>35850</v>
      </c>
      <c r="AN69" s="382">
        <v>38022</v>
      </c>
      <c r="AO69" s="382">
        <v>40194</v>
      </c>
      <c r="AP69" s="382">
        <v>42366</v>
      </c>
      <c r="AQ69" s="382">
        <v>44538</v>
      </c>
      <c r="AR69" s="382">
        <v>46710</v>
      </c>
      <c r="AS69" s="382">
        <v>48882</v>
      </c>
      <c r="AT69" s="383">
        <v>51054</v>
      </c>
      <c r="AU69" s="381">
        <v>43450</v>
      </c>
      <c r="AV69" s="382">
        <v>57350</v>
      </c>
      <c r="AW69" s="382">
        <v>60826</v>
      </c>
      <c r="AX69" s="382">
        <v>64302</v>
      </c>
      <c r="AY69" s="382">
        <v>67778</v>
      </c>
      <c r="AZ69" s="382">
        <v>71254</v>
      </c>
      <c r="BA69" s="382">
        <v>74730</v>
      </c>
      <c r="BB69" s="382">
        <v>78206</v>
      </c>
      <c r="BC69" s="383">
        <v>81682</v>
      </c>
      <c r="BE69" s="398">
        <v>30350</v>
      </c>
      <c r="BF69" s="398">
        <v>40100</v>
      </c>
      <c r="BG69">
        <f t="shared" si="14"/>
        <v>42528</v>
      </c>
      <c r="BH69">
        <f t="shared" si="15"/>
        <v>44956</v>
      </c>
      <c r="BI69">
        <f t="shared" si="16"/>
        <v>47384</v>
      </c>
      <c r="BJ69">
        <f t="shared" si="17"/>
        <v>49812</v>
      </c>
      <c r="BK69">
        <f t="shared" si="18"/>
        <v>52240</v>
      </c>
      <c r="BL69">
        <f t="shared" si="19"/>
        <v>54668</v>
      </c>
      <c r="BM69">
        <f t="shared" si="20"/>
        <v>57096</v>
      </c>
      <c r="BN69" s="398">
        <v>48550</v>
      </c>
      <c r="BO69" s="398">
        <v>64100</v>
      </c>
      <c r="BP69">
        <f t="shared" si="21"/>
        <v>67984</v>
      </c>
      <c r="BQ69">
        <f t="shared" si="22"/>
        <v>71868</v>
      </c>
      <c r="BR69">
        <f t="shared" si="23"/>
        <v>75752</v>
      </c>
      <c r="BS69">
        <f t="shared" si="24"/>
        <v>79636</v>
      </c>
      <c r="BT69">
        <f t="shared" si="25"/>
        <v>83520</v>
      </c>
      <c r="BU69">
        <f t="shared" si="26"/>
        <v>87404</v>
      </c>
      <c r="BV69">
        <f t="shared" si="27"/>
        <v>91288</v>
      </c>
    </row>
    <row r="70" spans="1:74" x14ac:dyDescent="0.35">
      <c r="A70" s="298" t="s">
        <v>260</v>
      </c>
      <c r="C70" s="300">
        <v>33600</v>
      </c>
      <c r="D70" s="300">
        <v>33600</v>
      </c>
      <c r="E70" s="300">
        <v>39200</v>
      </c>
      <c r="F70" s="300">
        <v>39200</v>
      </c>
      <c r="G70" s="300">
        <v>39200</v>
      </c>
      <c r="H70" s="300">
        <v>39200</v>
      </c>
      <c r="I70" s="300">
        <v>39200</v>
      </c>
      <c r="J70" s="300">
        <v>39200</v>
      </c>
      <c r="K70" s="300">
        <v>39200</v>
      </c>
      <c r="L70" s="300">
        <v>41450</v>
      </c>
      <c r="M70" s="300">
        <v>43700</v>
      </c>
      <c r="N70" s="300">
        <v>45950</v>
      </c>
      <c r="O70" s="300">
        <v>48200</v>
      </c>
      <c r="P70" s="300">
        <v>50400</v>
      </c>
      <c r="Q70" s="300">
        <v>52650</v>
      </c>
      <c r="S70" s="381">
        <v>28000</v>
      </c>
      <c r="T70" s="382">
        <v>37000</v>
      </c>
      <c r="U70" s="382">
        <v>39240</v>
      </c>
      <c r="V70" s="382">
        <v>41480</v>
      </c>
      <c r="W70" s="382">
        <v>43720</v>
      </c>
      <c r="X70" s="382">
        <v>45960</v>
      </c>
      <c r="Y70" s="382">
        <v>48200</v>
      </c>
      <c r="Z70" s="382">
        <v>50440</v>
      </c>
      <c r="AA70" s="383">
        <v>52680</v>
      </c>
      <c r="AB70" s="381">
        <v>44800</v>
      </c>
      <c r="AC70" s="382">
        <v>59150</v>
      </c>
      <c r="AD70" s="382">
        <v>62734</v>
      </c>
      <c r="AE70" s="382">
        <v>66318</v>
      </c>
      <c r="AF70" s="382">
        <v>69902</v>
      </c>
      <c r="AG70" s="382">
        <v>73486</v>
      </c>
      <c r="AH70" s="382">
        <v>77070</v>
      </c>
      <c r="AI70" s="382">
        <v>80654</v>
      </c>
      <c r="AJ70" s="383">
        <v>84238</v>
      </c>
      <c r="AL70" s="381">
        <v>28000</v>
      </c>
      <c r="AM70" s="382">
        <v>37000</v>
      </c>
      <c r="AN70" s="382">
        <v>39240</v>
      </c>
      <c r="AO70" s="382">
        <v>41480</v>
      </c>
      <c r="AP70" s="382">
        <v>43720</v>
      </c>
      <c r="AQ70" s="382">
        <v>45960</v>
      </c>
      <c r="AR70" s="382">
        <v>48200</v>
      </c>
      <c r="AS70" s="382">
        <v>50440</v>
      </c>
      <c r="AT70" s="383">
        <v>52680</v>
      </c>
      <c r="AU70" s="381">
        <v>44800</v>
      </c>
      <c r="AV70" s="382">
        <v>59150</v>
      </c>
      <c r="AW70" s="382">
        <v>62734</v>
      </c>
      <c r="AX70" s="382">
        <v>66318</v>
      </c>
      <c r="AY70" s="382">
        <v>69902</v>
      </c>
      <c r="AZ70" s="382">
        <v>73486</v>
      </c>
      <c r="BA70" s="382">
        <v>77070</v>
      </c>
      <c r="BB70" s="382">
        <v>80654</v>
      </c>
      <c r="BC70" s="383">
        <v>84238</v>
      </c>
      <c r="BE70" s="398">
        <v>30600</v>
      </c>
      <c r="BF70" s="398">
        <v>40400</v>
      </c>
      <c r="BG70">
        <f t="shared" si="14"/>
        <v>42848</v>
      </c>
      <c r="BH70">
        <f t="shared" si="15"/>
        <v>45296</v>
      </c>
      <c r="BI70">
        <f t="shared" si="16"/>
        <v>47744</v>
      </c>
      <c r="BJ70">
        <f t="shared" si="17"/>
        <v>50192</v>
      </c>
      <c r="BK70">
        <f t="shared" si="18"/>
        <v>52640</v>
      </c>
      <c r="BL70">
        <f t="shared" si="19"/>
        <v>55088</v>
      </c>
      <c r="BM70">
        <f t="shared" si="20"/>
        <v>57536</v>
      </c>
      <c r="BN70" s="398">
        <v>48950</v>
      </c>
      <c r="BO70" s="398">
        <v>64600</v>
      </c>
      <c r="BP70">
        <f t="shared" si="21"/>
        <v>68516</v>
      </c>
      <c r="BQ70">
        <f t="shared" si="22"/>
        <v>72432</v>
      </c>
      <c r="BR70">
        <f t="shared" si="23"/>
        <v>76348</v>
      </c>
      <c r="BS70">
        <f t="shared" si="24"/>
        <v>80264</v>
      </c>
      <c r="BT70">
        <f t="shared" si="25"/>
        <v>84180</v>
      </c>
      <c r="BU70">
        <f t="shared" si="26"/>
        <v>88096</v>
      </c>
      <c r="BV70">
        <f t="shared" si="27"/>
        <v>92012</v>
      </c>
    </row>
    <row r="71" spans="1:74" x14ac:dyDescent="0.35">
      <c r="A71" s="298" t="s">
        <v>261</v>
      </c>
      <c r="C71" s="300">
        <v>31500</v>
      </c>
      <c r="D71" s="300">
        <v>31500</v>
      </c>
      <c r="E71" s="300">
        <v>36750</v>
      </c>
      <c r="F71" s="300">
        <v>36750</v>
      </c>
      <c r="G71" s="300">
        <v>36750</v>
      </c>
      <c r="H71" s="300">
        <v>36750</v>
      </c>
      <c r="I71" s="300">
        <v>36750</v>
      </c>
      <c r="J71" s="300">
        <v>36750</v>
      </c>
      <c r="K71" s="300">
        <v>36750</v>
      </c>
      <c r="L71" s="300">
        <v>38850</v>
      </c>
      <c r="M71" s="300">
        <v>41000</v>
      </c>
      <c r="N71" s="300">
        <v>43050</v>
      </c>
      <c r="O71" s="300">
        <v>45150</v>
      </c>
      <c r="P71" s="300">
        <v>47250</v>
      </c>
      <c r="Q71" s="300">
        <v>49350</v>
      </c>
      <c r="S71" s="381">
        <v>26250</v>
      </c>
      <c r="T71" s="382">
        <v>34650</v>
      </c>
      <c r="U71" s="382">
        <v>36750</v>
      </c>
      <c r="V71" s="382">
        <v>38850</v>
      </c>
      <c r="W71" s="382">
        <v>40950</v>
      </c>
      <c r="X71" s="382">
        <v>43050</v>
      </c>
      <c r="Y71" s="382">
        <v>45150</v>
      </c>
      <c r="Z71" s="382">
        <v>47250</v>
      </c>
      <c r="AA71" s="383">
        <v>49350</v>
      </c>
      <c r="AB71" s="381">
        <v>42000</v>
      </c>
      <c r="AC71" s="382">
        <v>55450</v>
      </c>
      <c r="AD71" s="382">
        <v>58810</v>
      </c>
      <c r="AE71" s="382">
        <v>62170</v>
      </c>
      <c r="AF71" s="382">
        <v>65530</v>
      </c>
      <c r="AG71" s="382">
        <v>68890</v>
      </c>
      <c r="AH71" s="382">
        <v>72250</v>
      </c>
      <c r="AI71" s="382">
        <v>75610</v>
      </c>
      <c r="AJ71" s="383">
        <v>78970</v>
      </c>
      <c r="AL71" s="381">
        <v>27050</v>
      </c>
      <c r="AM71" s="382">
        <v>35750</v>
      </c>
      <c r="AN71" s="382">
        <v>37914</v>
      </c>
      <c r="AO71" s="382">
        <v>40078</v>
      </c>
      <c r="AP71" s="382">
        <v>42242</v>
      </c>
      <c r="AQ71" s="382">
        <v>44406</v>
      </c>
      <c r="AR71" s="382">
        <v>46570</v>
      </c>
      <c r="AS71" s="382">
        <v>48734</v>
      </c>
      <c r="AT71" s="383">
        <v>50898</v>
      </c>
      <c r="AU71" s="381">
        <v>43300</v>
      </c>
      <c r="AV71" s="382">
        <v>57150</v>
      </c>
      <c r="AW71" s="382">
        <v>60614</v>
      </c>
      <c r="AX71" s="382">
        <v>64078</v>
      </c>
      <c r="AY71" s="382">
        <v>67542</v>
      </c>
      <c r="AZ71" s="382">
        <v>71006</v>
      </c>
      <c r="BA71" s="382">
        <v>74470</v>
      </c>
      <c r="BB71" s="382">
        <v>77934</v>
      </c>
      <c r="BC71" s="383">
        <v>81398</v>
      </c>
      <c r="BE71" s="398">
        <v>30100</v>
      </c>
      <c r="BF71" s="398">
        <v>39750</v>
      </c>
      <c r="BG71">
        <f t="shared" si="14"/>
        <v>42158</v>
      </c>
      <c r="BH71">
        <f t="shared" si="15"/>
        <v>44566</v>
      </c>
      <c r="BI71">
        <f t="shared" si="16"/>
        <v>46974</v>
      </c>
      <c r="BJ71">
        <f t="shared" si="17"/>
        <v>49382</v>
      </c>
      <c r="BK71">
        <f t="shared" si="18"/>
        <v>51790</v>
      </c>
      <c r="BL71">
        <f t="shared" si="19"/>
        <v>54198</v>
      </c>
      <c r="BM71">
        <f t="shared" si="20"/>
        <v>56606</v>
      </c>
      <c r="BN71" s="398">
        <v>48150</v>
      </c>
      <c r="BO71" s="398">
        <v>63550</v>
      </c>
      <c r="BP71">
        <f t="shared" si="21"/>
        <v>67402</v>
      </c>
      <c r="BQ71">
        <f t="shared" si="22"/>
        <v>71254</v>
      </c>
      <c r="BR71">
        <f t="shared" si="23"/>
        <v>75106</v>
      </c>
      <c r="BS71">
        <f t="shared" si="24"/>
        <v>78958</v>
      </c>
      <c r="BT71">
        <f t="shared" si="25"/>
        <v>82810</v>
      </c>
      <c r="BU71">
        <f t="shared" si="26"/>
        <v>86662</v>
      </c>
      <c r="BV71">
        <f t="shared" si="27"/>
        <v>90514</v>
      </c>
    </row>
    <row r="72" spans="1:74" x14ac:dyDescent="0.35">
      <c r="A72" s="298" t="s">
        <v>262</v>
      </c>
      <c r="C72" s="300">
        <v>31500</v>
      </c>
      <c r="D72" s="300">
        <v>31500</v>
      </c>
      <c r="E72" s="300">
        <v>36750</v>
      </c>
      <c r="F72" s="300">
        <v>36750</v>
      </c>
      <c r="G72" s="300">
        <v>36750</v>
      </c>
      <c r="H72" s="300">
        <v>36750</v>
      </c>
      <c r="I72" s="300">
        <v>36750</v>
      </c>
      <c r="J72" s="300">
        <v>36750</v>
      </c>
      <c r="K72" s="300">
        <v>36750</v>
      </c>
      <c r="L72" s="300">
        <v>38850</v>
      </c>
      <c r="M72" s="300">
        <v>41000</v>
      </c>
      <c r="N72" s="300">
        <v>43050</v>
      </c>
      <c r="O72" s="300">
        <v>45150</v>
      </c>
      <c r="P72" s="300">
        <v>47250</v>
      </c>
      <c r="Q72" s="300">
        <v>49350</v>
      </c>
      <c r="S72" s="381">
        <v>26250</v>
      </c>
      <c r="T72" s="382">
        <v>34650</v>
      </c>
      <c r="U72" s="382">
        <v>36750</v>
      </c>
      <c r="V72" s="382">
        <v>38850</v>
      </c>
      <c r="W72" s="382">
        <v>40950</v>
      </c>
      <c r="X72" s="382">
        <v>43050</v>
      </c>
      <c r="Y72" s="382">
        <v>45150</v>
      </c>
      <c r="Z72" s="382">
        <v>47250</v>
      </c>
      <c r="AA72" s="383">
        <v>49350</v>
      </c>
      <c r="AB72" s="381">
        <v>42000</v>
      </c>
      <c r="AC72" s="382">
        <v>55450</v>
      </c>
      <c r="AD72" s="382">
        <v>58810</v>
      </c>
      <c r="AE72" s="382">
        <v>62170</v>
      </c>
      <c r="AF72" s="382">
        <v>65530</v>
      </c>
      <c r="AG72" s="382">
        <v>68890</v>
      </c>
      <c r="AH72" s="382">
        <v>72250</v>
      </c>
      <c r="AI72" s="382">
        <v>75610</v>
      </c>
      <c r="AJ72" s="383">
        <v>78970</v>
      </c>
      <c r="AL72" s="381">
        <v>27050</v>
      </c>
      <c r="AM72" s="382">
        <v>35750</v>
      </c>
      <c r="AN72" s="382">
        <v>37914</v>
      </c>
      <c r="AO72" s="382">
        <v>40078</v>
      </c>
      <c r="AP72" s="382">
        <v>42242</v>
      </c>
      <c r="AQ72" s="382">
        <v>44406</v>
      </c>
      <c r="AR72" s="382">
        <v>46570</v>
      </c>
      <c r="AS72" s="382">
        <v>48734</v>
      </c>
      <c r="AT72" s="383">
        <v>50898</v>
      </c>
      <c r="AU72" s="381">
        <v>43300</v>
      </c>
      <c r="AV72" s="382">
        <v>57150</v>
      </c>
      <c r="AW72" s="382">
        <v>60614</v>
      </c>
      <c r="AX72" s="382">
        <v>64078</v>
      </c>
      <c r="AY72" s="382">
        <v>67542</v>
      </c>
      <c r="AZ72" s="382">
        <v>71006</v>
      </c>
      <c r="BA72" s="382">
        <v>74470</v>
      </c>
      <c r="BB72" s="382">
        <v>77934</v>
      </c>
      <c r="BC72" s="383">
        <v>81398</v>
      </c>
      <c r="BE72" s="398">
        <v>30100</v>
      </c>
      <c r="BF72" s="398">
        <v>39750</v>
      </c>
      <c r="BG72">
        <f t="shared" si="14"/>
        <v>42158</v>
      </c>
      <c r="BH72">
        <f t="shared" si="15"/>
        <v>44566</v>
      </c>
      <c r="BI72">
        <f t="shared" si="16"/>
        <v>46974</v>
      </c>
      <c r="BJ72">
        <f t="shared" si="17"/>
        <v>49382</v>
      </c>
      <c r="BK72">
        <f t="shared" si="18"/>
        <v>51790</v>
      </c>
      <c r="BL72">
        <f t="shared" si="19"/>
        <v>54198</v>
      </c>
      <c r="BM72">
        <f t="shared" si="20"/>
        <v>56606</v>
      </c>
      <c r="BN72" s="398">
        <v>48150</v>
      </c>
      <c r="BO72" s="398">
        <v>63550</v>
      </c>
      <c r="BP72">
        <f t="shared" si="21"/>
        <v>67402</v>
      </c>
      <c r="BQ72">
        <f t="shared" si="22"/>
        <v>71254</v>
      </c>
      <c r="BR72">
        <f t="shared" si="23"/>
        <v>75106</v>
      </c>
      <c r="BS72">
        <f t="shared" si="24"/>
        <v>78958</v>
      </c>
      <c r="BT72">
        <f t="shared" si="25"/>
        <v>82810</v>
      </c>
      <c r="BU72">
        <f t="shared" si="26"/>
        <v>86662</v>
      </c>
      <c r="BV72">
        <f t="shared" si="27"/>
        <v>90514</v>
      </c>
    </row>
    <row r="73" spans="1:74" x14ac:dyDescent="0.35">
      <c r="A73" s="298" t="s">
        <v>263</v>
      </c>
      <c r="C73" s="300">
        <v>33060</v>
      </c>
      <c r="D73" s="300">
        <v>33060</v>
      </c>
      <c r="E73" s="300">
        <v>38570</v>
      </c>
      <c r="F73" s="300">
        <v>38570</v>
      </c>
      <c r="G73" s="300">
        <v>38570</v>
      </c>
      <c r="H73" s="300">
        <v>38570</v>
      </c>
      <c r="I73" s="300">
        <v>38570</v>
      </c>
      <c r="J73" s="300">
        <v>38570</v>
      </c>
      <c r="K73" s="300">
        <v>38600</v>
      </c>
      <c r="L73" s="300">
        <v>40800</v>
      </c>
      <c r="M73" s="300">
        <v>43000</v>
      </c>
      <c r="N73" s="300">
        <v>45200</v>
      </c>
      <c r="O73" s="300">
        <v>47400</v>
      </c>
      <c r="P73" s="300">
        <v>49600</v>
      </c>
      <c r="Q73" s="300">
        <v>51800</v>
      </c>
      <c r="S73" s="381">
        <v>27550</v>
      </c>
      <c r="T73" s="382">
        <v>36400</v>
      </c>
      <c r="U73" s="382">
        <v>38604</v>
      </c>
      <c r="V73" s="382">
        <v>40808</v>
      </c>
      <c r="W73" s="382">
        <v>43012</v>
      </c>
      <c r="X73" s="382">
        <v>45216</v>
      </c>
      <c r="Y73" s="382">
        <v>47420</v>
      </c>
      <c r="Z73" s="382">
        <v>49624</v>
      </c>
      <c r="AA73" s="383">
        <v>51828</v>
      </c>
      <c r="AB73" s="381">
        <v>44100</v>
      </c>
      <c r="AC73" s="382">
        <v>58200</v>
      </c>
      <c r="AD73" s="382">
        <v>61728</v>
      </c>
      <c r="AE73" s="382">
        <v>65256</v>
      </c>
      <c r="AF73" s="382">
        <v>68784</v>
      </c>
      <c r="AG73" s="382">
        <v>72312</v>
      </c>
      <c r="AH73" s="382">
        <v>75840</v>
      </c>
      <c r="AI73" s="382">
        <v>79368</v>
      </c>
      <c r="AJ73" s="383">
        <v>82896</v>
      </c>
      <c r="AL73" s="381">
        <v>28800</v>
      </c>
      <c r="AM73" s="382">
        <v>38050</v>
      </c>
      <c r="AN73" s="382">
        <v>40354</v>
      </c>
      <c r="AO73" s="382">
        <v>42658</v>
      </c>
      <c r="AP73" s="382">
        <v>44962</v>
      </c>
      <c r="AQ73" s="382">
        <v>47266</v>
      </c>
      <c r="AR73" s="382">
        <v>49570</v>
      </c>
      <c r="AS73" s="382">
        <v>51874</v>
      </c>
      <c r="AT73" s="383">
        <v>54178</v>
      </c>
      <c r="AU73" s="381">
        <v>46100</v>
      </c>
      <c r="AV73" s="382">
        <v>60850</v>
      </c>
      <c r="AW73" s="382">
        <v>64538</v>
      </c>
      <c r="AX73" s="382">
        <v>68226</v>
      </c>
      <c r="AY73" s="382">
        <v>71914</v>
      </c>
      <c r="AZ73" s="382">
        <v>75602</v>
      </c>
      <c r="BA73" s="382">
        <v>79290</v>
      </c>
      <c r="BB73" s="382">
        <v>82978</v>
      </c>
      <c r="BC73" s="383">
        <v>86666</v>
      </c>
      <c r="BE73" s="398">
        <v>31200</v>
      </c>
      <c r="BF73" s="398">
        <v>41200</v>
      </c>
      <c r="BG73">
        <f t="shared" si="14"/>
        <v>43696</v>
      </c>
      <c r="BH73">
        <f t="shared" si="15"/>
        <v>46192</v>
      </c>
      <c r="BI73">
        <f t="shared" si="16"/>
        <v>48688</v>
      </c>
      <c r="BJ73">
        <f t="shared" si="17"/>
        <v>51184</v>
      </c>
      <c r="BK73">
        <f t="shared" si="18"/>
        <v>53680</v>
      </c>
      <c r="BL73">
        <f t="shared" si="19"/>
        <v>56176</v>
      </c>
      <c r="BM73">
        <f t="shared" si="20"/>
        <v>58672</v>
      </c>
      <c r="BN73" s="398">
        <v>49900</v>
      </c>
      <c r="BO73" s="398">
        <v>65850</v>
      </c>
      <c r="BP73">
        <f t="shared" si="21"/>
        <v>69842</v>
      </c>
      <c r="BQ73">
        <f t="shared" si="22"/>
        <v>73834</v>
      </c>
      <c r="BR73">
        <f t="shared" si="23"/>
        <v>77826</v>
      </c>
      <c r="BS73">
        <f t="shared" si="24"/>
        <v>81818</v>
      </c>
      <c r="BT73">
        <f t="shared" si="25"/>
        <v>85810</v>
      </c>
      <c r="BU73">
        <f t="shared" si="26"/>
        <v>89802</v>
      </c>
      <c r="BV73">
        <f t="shared" si="27"/>
        <v>93794</v>
      </c>
    </row>
    <row r="74" spans="1:74" x14ac:dyDescent="0.35">
      <c r="A74" s="298" t="s">
        <v>264</v>
      </c>
      <c r="C74" s="300">
        <v>31500</v>
      </c>
      <c r="D74" s="300">
        <v>31500</v>
      </c>
      <c r="E74" s="300">
        <v>36750</v>
      </c>
      <c r="F74" s="300">
        <v>36750</v>
      </c>
      <c r="G74" s="300">
        <v>36750</v>
      </c>
      <c r="H74" s="300">
        <v>36750</v>
      </c>
      <c r="I74" s="300">
        <v>36750</v>
      </c>
      <c r="J74" s="300">
        <v>36750</v>
      </c>
      <c r="K74" s="300">
        <v>36750</v>
      </c>
      <c r="L74" s="300">
        <v>38850</v>
      </c>
      <c r="M74" s="300">
        <v>41000</v>
      </c>
      <c r="N74" s="300">
        <v>43050</v>
      </c>
      <c r="O74" s="300">
        <v>45150</v>
      </c>
      <c r="P74" s="300">
        <v>47250</v>
      </c>
      <c r="Q74" s="300">
        <v>49350</v>
      </c>
      <c r="S74" s="381">
        <v>26250</v>
      </c>
      <c r="T74" s="382">
        <v>34650</v>
      </c>
      <c r="U74" s="382">
        <v>36750</v>
      </c>
      <c r="V74" s="382">
        <v>38850</v>
      </c>
      <c r="W74" s="382">
        <v>40950</v>
      </c>
      <c r="X74" s="382">
        <v>43050</v>
      </c>
      <c r="Y74" s="382">
        <v>45150</v>
      </c>
      <c r="Z74" s="382">
        <v>47250</v>
      </c>
      <c r="AA74" s="383">
        <v>49350</v>
      </c>
      <c r="AB74" s="381">
        <v>42000</v>
      </c>
      <c r="AC74" s="382">
        <v>55450</v>
      </c>
      <c r="AD74" s="382">
        <v>58810</v>
      </c>
      <c r="AE74" s="382">
        <v>62170</v>
      </c>
      <c r="AF74" s="382">
        <v>65530</v>
      </c>
      <c r="AG74" s="382">
        <v>68890</v>
      </c>
      <c r="AH74" s="382">
        <v>72250</v>
      </c>
      <c r="AI74" s="382">
        <v>75610</v>
      </c>
      <c r="AJ74" s="383">
        <v>78970</v>
      </c>
      <c r="AL74" s="381">
        <v>27050</v>
      </c>
      <c r="AM74" s="382">
        <v>35750</v>
      </c>
      <c r="AN74" s="382">
        <v>37914</v>
      </c>
      <c r="AO74" s="382">
        <v>40078</v>
      </c>
      <c r="AP74" s="382">
        <v>42242</v>
      </c>
      <c r="AQ74" s="382">
        <v>44406</v>
      </c>
      <c r="AR74" s="382">
        <v>46570</v>
      </c>
      <c r="AS74" s="382">
        <v>48734</v>
      </c>
      <c r="AT74" s="383">
        <v>50898</v>
      </c>
      <c r="AU74" s="381">
        <v>43300</v>
      </c>
      <c r="AV74" s="382">
        <v>57150</v>
      </c>
      <c r="AW74" s="382">
        <v>60614</v>
      </c>
      <c r="AX74" s="382">
        <v>64078</v>
      </c>
      <c r="AY74" s="382">
        <v>67542</v>
      </c>
      <c r="AZ74" s="382">
        <v>71006</v>
      </c>
      <c r="BA74" s="382">
        <v>74470</v>
      </c>
      <c r="BB74" s="382">
        <v>77934</v>
      </c>
      <c r="BC74" s="383">
        <v>81398</v>
      </c>
      <c r="BE74" s="398">
        <v>30100</v>
      </c>
      <c r="BF74" s="398">
        <v>39750</v>
      </c>
      <c r="BG74">
        <f t="shared" si="14"/>
        <v>42158</v>
      </c>
      <c r="BH74">
        <f t="shared" si="15"/>
        <v>44566</v>
      </c>
      <c r="BI74">
        <f t="shared" si="16"/>
        <v>46974</v>
      </c>
      <c r="BJ74">
        <f t="shared" si="17"/>
        <v>49382</v>
      </c>
      <c r="BK74">
        <f t="shared" si="18"/>
        <v>51790</v>
      </c>
      <c r="BL74">
        <f t="shared" si="19"/>
        <v>54198</v>
      </c>
      <c r="BM74">
        <f t="shared" si="20"/>
        <v>56606</v>
      </c>
      <c r="BN74" s="398">
        <v>48150</v>
      </c>
      <c r="BO74" s="398">
        <v>63550</v>
      </c>
      <c r="BP74">
        <f t="shared" si="21"/>
        <v>67402</v>
      </c>
      <c r="BQ74">
        <f t="shared" si="22"/>
        <v>71254</v>
      </c>
      <c r="BR74">
        <f t="shared" si="23"/>
        <v>75106</v>
      </c>
      <c r="BS74">
        <f t="shared" si="24"/>
        <v>78958</v>
      </c>
      <c r="BT74">
        <f t="shared" si="25"/>
        <v>82810</v>
      </c>
      <c r="BU74">
        <f t="shared" si="26"/>
        <v>86662</v>
      </c>
      <c r="BV74">
        <f t="shared" si="27"/>
        <v>90514</v>
      </c>
    </row>
    <row r="75" spans="1:74" x14ac:dyDescent="0.35">
      <c r="A75" s="298" t="s">
        <v>265</v>
      </c>
      <c r="C75" s="300">
        <v>36800</v>
      </c>
      <c r="D75" s="300">
        <v>36800</v>
      </c>
      <c r="E75" s="300">
        <v>42320</v>
      </c>
      <c r="F75" s="300">
        <v>42320</v>
      </c>
      <c r="G75" s="300">
        <v>42320</v>
      </c>
      <c r="H75" s="300">
        <v>42700</v>
      </c>
      <c r="I75" s="300">
        <v>45650</v>
      </c>
      <c r="J75" s="300">
        <v>48600</v>
      </c>
      <c r="K75" s="300">
        <v>51550</v>
      </c>
      <c r="L75" s="300">
        <v>54500</v>
      </c>
      <c r="M75" s="300">
        <v>57450</v>
      </c>
      <c r="N75" s="300">
        <v>60400</v>
      </c>
      <c r="O75" s="300">
        <v>63300</v>
      </c>
      <c r="P75" s="300">
        <v>66250</v>
      </c>
      <c r="Q75" s="300">
        <v>69200</v>
      </c>
      <c r="S75" s="381">
        <v>36800</v>
      </c>
      <c r="T75" s="382">
        <v>48600</v>
      </c>
      <c r="U75" s="382">
        <v>51544</v>
      </c>
      <c r="V75" s="382">
        <v>54488</v>
      </c>
      <c r="W75" s="382">
        <v>57432</v>
      </c>
      <c r="X75" s="382">
        <v>60376</v>
      </c>
      <c r="Y75" s="382">
        <v>63320</v>
      </c>
      <c r="Z75" s="382">
        <v>66264</v>
      </c>
      <c r="AA75" s="383">
        <v>69208</v>
      </c>
      <c r="AB75" s="381">
        <v>58900</v>
      </c>
      <c r="AC75" s="382">
        <v>77750</v>
      </c>
      <c r="AD75" s="382">
        <v>82462</v>
      </c>
      <c r="AE75" s="382">
        <v>87174</v>
      </c>
      <c r="AF75" s="382">
        <v>91886</v>
      </c>
      <c r="AG75" s="382">
        <v>96598</v>
      </c>
      <c r="AH75" s="382">
        <v>101310</v>
      </c>
      <c r="AI75" s="382">
        <v>106022</v>
      </c>
      <c r="AJ75" s="383">
        <v>110734</v>
      </c>
      <c r="AL75" s="381">
        <v>37450</v>
      </c>
      <c r="AM75" s="382">
        <v>49450</v>
      </c>
      <c r="AN75" s="382">
        <v>52446</v>
      </c>
      <c r="AO75" s="382">
        <v>55442</v>
      </c>
      <c r="AP75" s="382">
        <v>58438</v>
      </c>
      <c r="AQ75" s="382">
        <v>61434</v>
      </c>
      <c r="AR75" s="382">
        <v>64430</v>
      </c>
      <c r="AS75" s="382">
        <v>67426</v>
      </c>
      <c r="AT75" s="383">
        <v>70422</v>
      </c>
      <c r="AU75" s="381">
        <v>59900</v>
      </c>
      <c r="AV75" s="382">
        <v>79050</v>
      </c>
      <c r="AW75" s="382">
        <v>83842</v>
      </c>
      <c r="AX75" s="382">
        <v>88634</v>
      </c>
      <c r="AY75" s="382">
        <v>93426</v>
      </c>
      <c r="AZ75" s="382">
        <v>98218</v>
      </c>
      <c r="BA75" s="382">
        <v>103010</v>
      </c>
      <c r="BB75" s="382">
        <v>107802</v>
      </c>
      <c r="BC75" s="383">
        <v>112594</v>
      </c>
      <c r="BE75" s="398">
        <v>41850</v>
      </c>
      <c r="BF75" s="398">
        <v>55250</v>
      </c>
      <c r="BG75">
        <f t="shared" si="14"/>
        <v>58598</v>
      </c>
      <c r="BH75">
        <f t="shared" si="15"/>
        <v>61946</v>
      </c>
      <c r="BI75">
        <f t="shared" si="16"/>
        <v>65294</v>
      </c>
      <c r="BJ75">
        <f t="shared" si="17"/>
        <v>68642</v>
      </c>
      <c r="BK75">
        <f t="shared" si="18"/>
        <v>71990</v>
      </c>
      <c r="BL75">
        <f t="shared" si="19"/>
        <v>75338</v>
      </c>
      <c r="BM75">
        <f t="shared" si="20"/>
        <v>78686</v>
      </c>
      <c r="BN75" s="398">
        <v>66950</v>
      </c>
      <c r="BO75" s="398">
        <v>88350</v>
      </c>
      <c r="BP75">
        <f t="shared" si="21"/>
        <v>93706</v>
      </c>
      <c r="BQ75">
        <f t="shared" si="22"/>
        <v>99062</v>
      </c>
      <c r="BR75">
        <f t="shared" si="23"/>
        <v>104418</v>
      </c>
      <c r="BS75">
        <f t="shared" si="24"/>
        <v>109774</v>
      </c>
      <c r="BT75">
        <f t="shared" si="25"/>
        <v>115130</v>
      </c>
      <c r="BU75">
        <f t="shared" si="26"/>
        <v>120486</v>
      </c>
      <c r="BV75">
        <f t="shared" si="27"/>
        <v>125842</v>
      </c>
    </row>
    <row r="76" spans="1:74" x14ac:dyDescent="0.35">
      <c r="A76" s="298" t="s">
        <v>266</v>
      </c>
      <c r="C76" s="300">
        <v>31500</v>
      </c>
      <c r="D76" s="300">
        <v>31500</v>
      </c>
      <c r="E76" s="300">
        <v>36750</v>
      </c>
      <c r="F76" s="300">
        <v>36750</v>
      </c>
      <c r="G76" s="300">
        <v>36750</v>
      </c>
      <c r="H76" s="300">
        <v>36750</v>
      </c>
      <c r="I76" s="300">
        <v>36750</v>
      </c>
      <c r="J76" s="300">
        <v>37800</v>
      </c>
      <c r="K76" s="300">
        <v>40050</v>
      </c>
      <c r="L76" s="300">
        <v>42350</v>
      </c>
      <c r="M76" s="300">
        <v>44650</v>
      </c>
      <c r="N76" s="300">
        <v>46950</v>
      </c>
      <c r="O76" s="300">
        <v>49200</v>
      </c>
      <c r="P76" s="300">
        <v>51500</v>
      </c>
      <c r="Q76" s="300">
        <v>53800</v>
      </c>
      <c r="S76" s="381">
        <v>28600</v>
      </c>
      <c r="T76" s="382">
        <v>37800</v>
      </c>
      <c r="U76" s="382">
        <v>40088</v>
      </c>
      <c r="V76" s="382">
        <v>42376</v>
      </c>
      <c r="W76" s="382">
        <v>44664</v>
      </c>
      <c r="X76" s="382">
        <v>46952</v>
      </c>
      <c r="Y76" s="382">
        <v>49240</v>
      </c>
      <c r="Z76" s="382">
        <v>51528</v>
      </c>
      <c r="AA76" s="383">
        <v>53816</v>
      </c>
      <c r="AB76" s="381">
        <v>45750</v>
      </c>
      <c r="AC76" s="382">
        <v>60400</v>
      </c>
      <c r="AD76" s="382">
        <v>64060</v>
      </c>
      <c r="AE76" s="382">
        <v>67720</v>
      </c>
      <c r="AF76" s="382">
        <v>71380</v>
      </c>
      <c r="AG76" s="382">
        <v>75040</v>
      </c>
      <c r="AH76" s="382">
        <v>78700</v>
      </c>
      <c r="AI76" s="382">
        <v>82360</v>
      </c>
      <c r="AJ76" s="383">
        <v>86020</v>
      </c>
      <c r="AL76" s="381">
        <v>29850</v>
      </c>
      <c r="AM76" s="382">
        <v>39450</v>
      </c>
      <c r="AN76" s="382">
        <v>41838</v>
      </c>
      <c r="AO76" s="382">
        <v>44226</v>
      </c>
      <c r="AP76" s="382">
        <v>46614</v>
      </c>
      <c r="AQ76" s="382">
        <v>49002</v>
      </c>
      <c r="AR76" s="382">
        <v>51390</v>
      </c>
      <c r="AS76" s="382">
        <v>53778</v>
      </c>
      <c r="AT76" s="383">
        <v>56166</v>
      </c>
      <c r="AU76" s="381">
        <v>47750</v>
      </c>
      <c r="AV76" s="382">
        <v>63050</v>
      </c>
      <c r="AW76" s="382">
        <v>66870</v>
      </c>
      <c r="AX76" s="382">
        <v>70690</v>
      </c>
      <c r="AY76" s="382">
        <v>74510</v>
      </c>
      <c r="AZ76" s="382">
        <v>78330</v>
      </c>
      <c r="BA76" s="382">
        <v>82150</v>
      </c>
      <c r="BB76" s="382">
        <v>85970</v>
      </c>
      <c r="BC76" s="383">
        <v>89790</v>
      </c>
      <c r="BE76" s="398">
        <v>30450</v>
      </c>
      <c r="BF76" s="398">
        <v>40200</v>
      </c>
      <c r="BG76">
        <f t="shared" si="14"/>
        <v>42636</v>
      </c>
      <c r="BH76">
        <f t="shared" si="15"/>
        <v>45072</v>
      </c>
      <c r="BI76">
        <f t="shared" si="16"/>
        <v>47508</v>
      </c>
      <c r="BJ76">
        <f t="shared" si="17"/>
        <v>49944</v>
      </c>
      <c r="BK76">
        <f t="shared" si="18"/>
        <v>52380</v>
      </c>
      <c r="BL76">
        <f t="shared" si="19"/>
        <v>54816</v>
      </c>
      <c r="BM76">
        <f t="shared" si="20"/>
        <v>57252</v>
      </c>
      <c r="BN76" s="398">
        <v>48700</v>
      </c>
      <c r="BO76" s="398">
        <v>64300</v>
      </c>
      <c r="BP76">
        <f t="shared" si="21"/>
        <v>68196</v>
      </c>
      <c r="BQ76">
        <f t="shared" si="22"/>
        <v>72092</v>
      </c>
      <c r="BR76">
        <f t="shared" si="23"/>
        <v>75988</v>
      </c>
      <c r="BS76">
        <f t="shared" si="24"/>
        <v>79884</v>
      </c>
      <c r="BT76">
        <f t="shared" si="25"/>
        <v>83780</v>
      </c>
      <c r="BU76">
        <f t="shared" si="26"/>
        <v>87676</v>
      </c>
      <c r="BV76">
        <f t="shared" si="27"/>
        <v>91572</v>
      </c>
    </row>
    <row r="77" spans="1:74" x14ac:dyDescent="0.35">
      <c r="A77" s="298" t="s">
        <v>267</v>
      </c>
      <c r="C77" s="300">
        <v>31500</v>
      </c>
      <c r="D77" s="300">
        <v>31500</v>
      </c>
      <c r="E77" s="300">
        <v>36750</v>
      </c>
      <c r="F77" s="300">
        <v>36750</v>
      </c>
      <c r="G77" s="300">
        <v>36750</v>
      </c>
      <c r="H77" s="300">
        <v>36750</v>
      </c>
      <c r="I77" s="300">
        <v>36750</v>
      </c>
      <c r="J77" s="300">
        <v>36750</v>
      </c>
      <c r="K77" s="300">
        <v>36750</v>
      </c>
      <c r="L77" s="300">
        <v>38850</v>
      </c>
      <c r="M77" s="300">
        <v>41000</v>
      </c>
      <c r="N77" s="300">
        <v>43050</v>
      </c>
      <c r="O77" s="300">
        <v>45150</v>
      </c>
      <c r="P77" s="300">
        <v>47250</v>
      </c>
      <c r="Q77" s="300">
        <v>49350</v>
      </c>
      <c r="S77" s="381">
        <v>26250</v>
      </c>
      <c r="T77" s="382">
        <v>34650</v>
      </c>
      <c r="U77" s="382">
        <v>36750</v>
      </c>
      <c r="V77" s="382">
        <v>38850</v>
      </c>
      <c r="W77" s="382">
        <v>40950</v>
      </c>
      <c r="X77" s="382">
        <v>43050</v>
      </c>
      <c r="Y77" s="382">
        <v>45150</v>
      </c>
      <c r="Z77" s="382">
        <v>47250</v>
      </c>
      <c r="AA77" s="383">
        <v>49350</v>
      </c>
      <c r="AB77" s="381">
        <v>42000</v>
      </c>
      <c r="AC77" s="382">
        <v>55450</v>
      </c>
      <c r="AD77" s="382">
        <v>58810</v>
      </c>
      <c r="AE77" s="382">
        <v>62170</v>
      </c>
      <c r="AF77" s="382">
        <v>65530</v>
      </c>
      <c r="AG77" s="382">
        <v>68890</v>
      </c>
      <c r="AH77" s="382">
        <v>72250</v>
      </c>
      <c r="AI77" s="382">
        <v>75610</v>
      </c>
      <c r="AJ77" s="383">
        <v>78970</v>
      </c>
      <c r="AL77" s="381">
        <v>27050</v>
      </c>
      <c r="AM77" s="382">
        <v>35750</v>
      </c>
      <c r="AN77" s="382">
        <v>37914</v>
      </c>
      <c r="AO77" s="382">
        <v>40078</v>
      </c>
      <c r="AP77" s="382">
        <v>42242</v>
      </c>
      <c r="AQ77" s="382">
        <v>44406</v>
      </c>
      <c r="AR77" s="382">
        <v>46570</v>
      </c>
      <c r="AS77" s="382">
        <v>48734</v>
      </c>
      <c r="AT77" s="383">
        <v>50898</v>
      </c>
      <c r="AU77" s="381">
        <v>43300</v>
      </c>
      <c r="AV77" s="382">
        <v>57150</v>
      </c>
      <c r="AW77" s="382">
        <v>60614</v>
      </c>
      <c r="AX77" s="382">
        <v>64078</v>
      </c>
      <c r="AY77" s="382">
        <v>67542</v>
      </c>
      <c r="AZ77" s="382">
        <v>71006</v>
      </c>
      <c r="BA77" s="382">
        <v>74470</v>
      </c>
      <c r="BB77" s="382">
        <v>77934</v>
      </c>
      <c r="BC77" s="383">
        <v>81398</v>
      </c>
      <c r="BE77" s="398">
        <v>30100</v>
      </c>
      <c r="BF77" s="398">
        <v>39750</v>
      </c>
      <c r="BG77">
        <f t="shared" si="14"/>
        <v>42158</v>
      </c>
      <c r="BH77">
        <f t="shared" si="15"/>
        <v>44566</v>
      </c>
      <c r="BI77">
        <f t="shared" si="16"/>
        <v>46974</v>
      </c>
      <c r="BJ77">
        <f t="shared" si="17"/>
        <v>49382</v>
      </c>
      <c r="BK77">
        <f t="shared" si="18"/>
        <v>51790</v>
      </c>
      <c r="BL77">
        <f t="shared" si="19"/>
        <v>54198</v>
      </c>
      <c r="BM77">
        <f t="shared" si="20"/>
        <v>56606</v>
      </c>
      <c r="BN77" s="398">
        <v>48150</v>
      </c>
      <c r="BO77" s="398">
        <v>63550</v>
      </c>
      <c r="BP77">
        <f t="shared" si="21"/>
        <v>67402</v>
      </c>
      <c r="BQ77">
        <f t="shared" si="22"/>
        <v>71254</v>
      </c>
      <c r="BR77">
        <f t="shared" si="23"/>
        <v>75106</v>
      </c>
      <c r="BS77">
        <f t="shared" si="24"/>
        <v>78958</v>
      </c>
      <c r="BT77">
        <f t="shared" si="25"/>
        <v>82810</v>
      </c>
      <c r="BU77">
        <f t="shared" si="26"/>
        <v>86662</v>
      </c>
      <c r="BV77">
        <f t="shared" si="27"/>
        <v>90514</v>
      </c>
    </row>
    <row r="78" spans="1:74" x14ac:dyDescent="0.35">
      <c r="A78" s="298" t="s">
        <v>268</v>
      </c>
      <c r="C78" s="300">
        <v>31500</v>
      </c>
      <c r="D78" s="300">
        <v>31500</v>
      </c>
      <c r="E78" s="300">
        <v>36750</v>
      </c>
      <c r="F78" s="300">
        <v>36750</v>
      </c>
      <c r="G78" s="300">
        <v>36750</v>
      </c>
      <c r="H78" s="300">
        <v>36750</v>
      </c>
      <c r="I78" s="300">
        <v>36750</v>
      </c>
      <c r="J78" s="300">
        <v>36750</v>
      </c>
      <c r="K78" s="300">
        <v>36750</v>
      </c>
      <c r="L78" s="300">
        <v>38850</v>
      </c>
      <c r="M78" s="300">
        <v>41000</v>
      </c>
      <c r="N78" s="300">
        <v>43050</v>
      </c>
      <c r="O78" s="300">
        <v>45150</v>
      </c>
      <c r="P78" s="300">
        <v>47250</v>
      </c>
      <c r="Q78" s="300">
        <v>49350</v>
      </c>
      <c r="S78" s="381">
        <v>26250</v>
      </c>
      <c r="T78" s="382">
        <v>34650</v>
      </c>
      <c r="U78" s="382">
        <v>36750</v>
      </c>
      <c r="V78" s="382">
        <v>38850</v>
      </c>
      <c r="W78" s="382">
        <v>40950</v>
      </c>
      <c r="X78" s="382">
        <v>43050</v>
      </c>
      <c r="Y78" s="382">
        <v>45150</v>
      </c>
      <c r="Z78" s="382">
        <v>47250</v>
      </c>
      <c r="AA78" s="383">
        <v>49350</v>
      </c>
      <c r="AB78" s="381">
        <v>42000</v>
      </c>
      <c r="AC78" s="382">
        <v>55450</v>
      </c>
      <c r="AD78" s="382">
        <v>58810</v>
      </c>
      <c r="AE78" s="382">
        <v>62170</v>
      </c>
      <c r="AF78" s="382">
        <v>65530</v>
      </c>
      <c r="AG78" s="382">
        <v>68890</v>
      </c>
      <c r="AH78" s="382">
        <v>72250</v>
      </c>
      <c r="AI78" s="382">
        <v>75610</v>
      </c>
      <c r="AJ78" s="383">
        <v>78970</v>
      </c>
      <c r="AL78" s="381">
        <v>27050</v>
      </c>
      <c r="AM78" s="382">
        <v>35750</v>
      </c>
      <c r="AN78" s="382">
        <v>37914</v>
      </c>
      <c r="AO78" s="382">
        <v>40078</v>
      </c>
      <c r="AP78" s="382">
        <v>42242</v>
      </c>
      <c r="AQ78" s="382">
        <v>44406</v>
      </c>
      <c r="AR78" s="382">
        <v>46570</v>
      </c>
      <c r="AS78" s="382">
        <v>48734</v>
      </c>
      <c r="AT78" s="383">
        <v>50898</v>
      </c>
      <c r="AU78" s="381">
        <v>43300</v>
      </c>
      <c r="AV78" s="382">
        <v>57150</v>
      </c>
      <c r="AW78" s="382">
        <v>60614</v>
      </c>
      <c r="AX78" s="382">
        <v>64078</v>
      </c>
      <c r="AY78" s="382">
        <v>67542</v>
      </c>
      <c r="AZ78" s="382">
        <v>71006</v>
      </c>
      <c r="BA78" s="382">
        <v>74470</v>
      </c>
      <c r="BB78" s="382">
        <v>77934</v>
      </c>
      <c r="BC78" s="383">
        <v>81398</v>
      </c>
      <c r="BE78" s="398">
        <v>30100</v>
      </c>
      <c r="BF78" s="398">
        <v>39750</v>
      </c>
      <c r="BG78">
        <f t="shared" si="14"/>
        <v>42158</v>
      </c>
      <c r="BH78">
        <f t="shared" si="15"/>
        <v>44566</v>
      </c>
      <c r="BI78">
        <f t="shared" si="16"/>
        <v>46974</v>
      </c>
      <c r="BJ78">
        <f t="shared" si="17"/>
        <v>49382</v>
      </c>
      <c r="BK78">
        <f t="shared" si="18"/>
        <v>51790</v>
      </c>
      <c r="BL78">
        <f t="shared" si="19"/>
        <v>54198</v>
      </c>
      <c r="BM78">
        <f t="shared" si="20"/>
        <v>56606</v>
      </c>
      <c r="BN78" s="398">
        <v>48150</v>
      </c>
      <c r="BO78" s="398">
        <v>63550</v>
      </c>
      <c r="BP78">
        <f t="shared" si="21"/>
        <v>67402</v>
      </c>
      <c r="BQ78">
        <f t="shared" si="22"/>
        <v>71254</v>
      </c>
      <c r="BR78">
        <f t="shared" si="23"/>
        <v>75106</v>
      </c>
      <c r="BS78">
        <f t="shared" si="24"/>
        <v>78958</v>
      </c>
      <c r="BT78">
        <f t="shared" si="25"/>
        <v>82810</v>
      </c>
      <c r="BU78">
        <f t="shared" si="26"/>
        <v>86662</v>
      </c>
      <c r="BV78">
        <f t="shared" si="27"/>
        <v>90514</v>
      </c>
    </row>
    <row r="79" spans="1:74" x14ac:dyDescent="0.35">
      <c r="A79" s="298" t="s">
        <v>269</v>
      </c>
      <c r="C79" s="300">
        <v>50000</v>
      </c>
      <c r="D79" s="300">
        <v>50000</v>
      </c>
      <c r="E79" s="300">
        <v>57500</v>
      </c>
      <c r="F79" s="300">
        <v>57500</v>
      </c>
      <c r="G79" s="300">
        <v>57500</v>
      </c>
      <c r="H79" s="300">
        <v>58000</v>
      </c>
      <c r="I79" s="300">
        <v>62000</v>
      </c>
      <c r="J79" s="300">
        <v>66000</v>
      </c>
      <c r="K79" s="300">
        <v>70000</v>
      </c>
      <c r="L79" s="300">
        <v>74000</v>
      </c>
      <c r="M79" s="300">
        <v>78050</v>
      </c>
      <c r="N79" s="300">
        <v>82000</v>
      </c>
      <c r="O79" s="300">
        <v>86000</v>
      </c>
      <c r="P79" s="300">
        <v>90000</v>
      </c>
      <c r="Q79" s="300">
        <v>94000</v>
      </c>
      <c r="S79" s="381">
        <v>50000</v>
      </c>
      <c r="T79" s="382">
        <v>66000</v>
      </c>
      <c r="U79" s="382">
        <v>70000</v>
      </c>
      <c r="V79" s="382">
        <v>74000</v>
      </c>
      <c r="W79" s="382">
        <v>78000</v>
      </c>
      <c r="X79" s="382">
        <v>82000</v>
      </c>
      <c r="Y79" s="382">
        <v>86000</v>
      </c>
      <c r="Z79" s="382">
        <v>90000</v>
      </c>
      <c r="AA79" s="383">
        <v>94000</v>
      </c>
      <c r="AB79" s="381">
        <v>78500</v>
      </c>
      <c r="AC79" s="382">
        <v>103600</v>
      </c>
      <c r="AD79" s="382">
        <v>109880</v>
      </c>
      <c r="AE79" s="382">
        <v>116160</v>
      </c>
      <c r="AF79" s="382">
        <v>122440</v>
      </c>
      <c r="AG79" s="382">
        <v>128720</v>
      </c>
      <c r="AH79" s="382">
        <v>135000</v>
      </c>
      <c r="AI79" s="382">
        <v>141280</v>
      </c>
      <c r="AJ79" s="383">
        <v>147560</v>
      </c>
      <c r="AL79" s="382">
        <v>52400</v>
      </c>
      <c r="AM79" s="382">
        <v>69200</v>
      </c>
      <c r="AN79" s="382">
        <v>73392</v>
      </c>
      <c r="AO79" s="382">
        <v>77584</v>
      </c>
      <c r="AP79" s="382">
        <v>81776</v>
      </c>
      <c r="AQ79" s="382">
        <v>85968</v>
      </c>
      <c r="AR79" s="382">
        <v>90160</v>
      </c>
      <c r="AS79" s="382">
        <v>94352</v>
      </c>
      <c r="AT79" s="382">
        <v>98544</v>
      </c>
      <c r="AU79" s="381">
        <v>79900</v>
      </c>
      <c r="AV79" s="382">
        <v>105450</v>
      </c>
      <c r="AW79" s="382">
        <v>111842</v>
      </c>
      <c r="AX79" s="382">
        <v>118234</v>
      </c>
      <c r="AY79" s="382">
        <v>124626</v>
      </c>
      <c r="AZ79" s="382">
        <v>131018</v>
      </c>
      <c r="BA79" s="382">
        <v>137410</v>
      </c>
      <c r="BB79" s="382">
        <v>143802</v>
      </c>
      <c r="BC79" s="383">
        <v>150194</v>
      </c>
      <c r="BE79">
        <v>58600</v>
      </c>
      <c r="BF79">
        <v>77400</v>
      </c>
      <c r="BG79">
        <f t="shared" si="14"/>
        <v>82088</v>
      </c>
      <c r="BH79">
        <f t="shared" si="15"/>
        <v>86776</v>
      </c>
      <c r="BI79">
        <f t="shared" si="16"/>
        <v>91464</v>
      </c>
      <c r="BJ79">
        <f t="shared" si="17"/>
        <v>96152</v>
      </c>
      <c r="BK79">
        <f t="shared" si="18"/>
        <v>100840</v>
      </c>
      <c r="BL79">
        <f t="shared" si="19"/>
        <v>105528</v>
      </c>
      <c r="BM79">
        <f t="shared" si="20"/>
        <v>110216</v>
      </c>
      <c r="BN79">
        <v>90000</v>
      </c>
      <c r="BO79">
        <v>118800</v>
      </c>
      <c r="BP79">
        <f t="shared" si="21"/>
        <v>126000</v>
      </c>
      <c r="BQ79">
        <f t="shared" si="22"/>
        <v>133200</v>
      </c>
      <c r="BR79">
        <f t="shared" si="23"/>
        <v>140400</v>
      </c>
      <c r="BS79">
        <f t="shared" si="24"/>
        <v>147600</v>
      </c>
      <c r="BT79">
        <f t="shared" si="25"/>
        <v>154800</v>
      </c>
      <c r="BU79">
        <f t="shared" si="26"/>
        <v>162000</v>
      </c>
      <c r="BV79">
        <f t="shared" si="27"/>
        <v>169200</v>
      </c>
    </row>
    <row r="80" spans="1:74" x14ac:dyDescent="0.35">
      <c r="A80" s="298" t="s">
        <v>270</v>
      </c>
      <c r="C80" s="300">
        <v>54100</v>
      </c>
      <c r="D80" s="300">
        <v>54100</v>
      </c>
      <c r="E80" s="300">
        <v>63100</v>
      </c>
      <c r="F80" s="300">
        <v>63100</v>
      </c>
      <c r="G80" s="300">
        <v>63100</v>
      </c>
      <c r="H80" s="300">
        <v>63100</v>
      </c>
      <c r="I80" s="300">
        <v>63100</v>
      </c>
      <c r="J80" s="300">
        <v>63100</v>
      </c>
      <c r="K80" s="300">
        <v>63100</v>
      </c>
      <c r="L80" s="300">
        <v>63100</v>
      </c>
      <c r="M80" s="300">
        <v>63100</v>
      </c>
      <c r="N80" s="300">
        <v>63100</v>
      </c>
      <c r="O80" s="300">
        <v>63100</v>
      </c>
      <c r="P80" s="300">
        <v>63900</v>
      </c>
      <c r="Q80" s="300">
        <v>66750</v>
      </c>
      <c r="S80" s="381">
        <v>35500</v>
      </c>
      <c r="T80" s="382">
        <v>46900</v>
      </c>
      <c r="U80" s="382">
        <v>49740</v>
      </c>
      <c r="V80" s="382">
        <v>52580</v>
      </c>
      <c r="W80" s="382">
        <v>55420</v>
      </c>
      <c r="X80" s="382">
        <v>58260</v>
      </c>
      <c r="Y80" s="382">
        <v>61100</v>
      </c>
      <c r="Z80" s="382">
        <v>63940</v>
      </c>
      <c r="AA80" s="383">
        <v>66780</v>
      </c>
      <c r="AB80" s="381">
        <v>56800</v>
      </c>
      <c r="AC80" s="382">
        <v>75000</v>
      </c>
      <c r="AD80" s="382">
        <v>79544</v>
      </c>
      <c r="AE80" s="382">
        <v>84088</v>
      </c>
      <c r="AF80" s="382">
        <v>88632</v>
      </c>
      <c r="AG80" s="382">
        <v>93176</v>
      </c>
      <c r="AH80" s="382">
        <v>97720</v>
      </c>
      <c r="AI80" s="382">
        <v>102264</v>
      </c>
      <c r="AJ80" s="383">
        <v>106808</v>
      </c>
      <c r="AL80" s="382">
        <v>36750</v>
      </c>
      <c r="AM80" s="382">
        <v>48550</v>
      </c>
      <c r="AN80" s="382">
        <v>51490</v>
      </c>
      <c r="AO80" s="382">
        <v>54430</v>
      </c>
      <c r="AP80" s="382">
        <v>57370</v>
      </c>
      <c r="AQ80" s="382">
        <v>60310</v>
      </c>
      <c r="AR80" s="382">
        <v>63250</v>
      </c>
      <c r="AS80" s="382">
        <v>66190</v>
      </c>
      <c r="AT80" s="382">
        <v>69130</v>
      </c>
      <c r="AU80" s="381">
        <v>58800</v>
      </c>
      <c r="AV80" s="382">
        <v>77600</v>
      </c>
      <c r="AW80" s="382">
        <v>82304</v>
      </c>
      <c r="AX80" s="382">
        <v>87008</v>
      </c>
      <c r="AY80" s="382">
        <v>91712</v>
      </c>
      <c r="AZ80" s="382">
        <v>96416</v>
      </c>
      <c r="BA80" s="382">
        <v>101120</v>
      </c>
      <c r="BB80" s="382">
        <v>105824</v>
      </c>
      <c r="BC80" s="383">
        <v>110528</v>
      </c>
      <c r="BE80">
        <v>41100</v>
      </c>
      <c r="BF80">
        <v>54300</v>
      </c>
      <c r="BG80">
        <f t="shared" si="14"/>
        <v>57588</v>
      </c>
      <c r="BH80">
        <f t="shared" si="15"/>
        <v>60876</v>
      </c>
      <c r="BI80">
        <f t="shared" si="16"/>
        <v>64164</v>
      </c>
      <c r="BJ80">
        <f t="shared" si="17"/>
        <v>67452</v>
      </c>
      <c r="BK80">
        <f t="shared" si="18"/>
        <v>70740</v>
      </c>
      <c r="BL80">
        <f t="shared" si="19"/>
        <v>74028</v>
      </c>
      <c r="BM80">
        <f t="shared" si="20"/>
        <v>77316</v>
      </c>
      <c r="BN80">
        <v>65750</v>
      </c>
      <c r="BO80">
        <v>86800</v>
      </c>
      <c r="BP80">
        <f t="shared" si="21"/>
        <v>92060</v>
      </c>
      <c r="BQ80">
        <f t="shared" si="22"/>
        <v>97320</v>
      </c>
      <c r="BR80">
        <f t="shared" si="23"/>
        <v>102580</v>
      </c>
      <c r="BS80">
        <f t="shared" si="24"/>
        <v>107840</v>
      </c>
      <c r="BT80">
        <f t="shared" si="25"/>
        <v>113100</v>
      </c>
      <c r="BU80">
        <f t="shared" si="26"/>
        <v>118360</v>
      </c>
      <c r="BV80">
        <f t="shared" si="27"/>
        <v>123620</v>
      </c>
    </row>
    <row r="81" spans="1:74" x14ac:dyDescent="0.35">
      <c r="A81" s="298" t="s">
        <v>271</v>
      </c>
      <c r="C81" s="300">
        <v>50000</v>
      </c>
      <c r="D81" s="300">
        <v>50000</v>
      </c>
      <c r="E81" s="300">
        <v>57500</v>
      </c>
      <c r="F81" s="300">
        <v>57500</v>
      </c>
      <c r="G81" s="300">
        <v>57500</v>
      </c>
      <c r="H81" s="300">
        <v>58000</v>
      </c>
      <c r="I81" s="300">
        <v>62000</v>
      </c>
      <c r="J81" s="300">
        <v>66000</v>
      </c>
      <c r="K81" s="300">
        <v>70000</v>
      </c>
      <c r="L81" s="300">
        <v>74000</v>
      </c>
      <c r="M81" s="300">
        <v>78050</v>
      </c>
      <c r="N81" s="300">
        <v>82000</v>
      </c>
      <c r="O81" s="300">
        <v>86000</v>
      </c>
      <c r="P81" s="300">
        <v>90000</v>
      </c>
      <c r="Q81" s="300">
        <v>94000</v>
      </c>
      <c r="S81" s="381">
        <v>50000</v>
      </c>
      <c r="T81" s="382">
        <v>66000</v>
      </c>
      <c r="U81" s="382">
        <v>70000</v>
      </c>
      <c r="V81" s="382">
        <v>74000</v>
      </c>
      <c r="W81" s="382">
        <v>78000</v>
      </c>
      <c r="X81" s="382">
        <v>82000</v>
      </c>
      <c r="Y81" s="382">
        <v>86000</v>
      </c>
      <c r="Z81" s="382">
        <v>90000</v>
      </c>
      <c r="AA81" s="383">
        <v>94000</v>
      </c>
      <c r="AB81" s="381">
        <v>78500</v>
      </c>
      <c r="AC81" s="382">
        <v>103600</v>
      </c>
      <c r="AD81" s="382">
        <v>109880</v>
      </c>
      <c r="AE81" s="382">
        <v>116160</v>
      </c>
      <c r="AF81" s="382">
        <v>122440</v>
      </c>
      <c r="AG81" s="382">
        <v>128720</v>
      </c>
      <c r="AH81" s="382">
        <v>135000</v>
      </c>
      <c r="AI81" s="382">
        <v>141280</v>
      </c>
      <c r="AJ81" s="383">
        <v>147560</v>
      </c>
      <c r="AL81" s="382">
        <v>52400</v>
      </c>
      <c r="AM81" s="382">
        <v>69200</v>
      </c>
      <c r="AN81" s="382">
        <v>73392</v>
      </c>
      <c r="AO81" s="382">
        <v>77584</v>
      </c>
      <c r="AP81" s="382">
        <v>81776</v>
      </c>
      <c r="AQ81" s="382">
        <v>85968</v>
      </c>
      <c r="AR81" s="382">
        <v>90160</v>
      </c>
      <c r="AS81" s="382">
        <v>94352</v>
      </c>
      <c r="AT81" s="382">
        <v>98544</v>
      </c>
      <c r="AU81" s="381">
        <v>79900</v>
      </c>
      <c r="AV81" s="382">
        <v>105450</v>
      </c>
      <c r="AW81" s="382">
        <v>111842</v>
      </c>
      <c r="AX81" s="382">
        <v>118234</v>
      </c>
      <c r="AY81" s="382">
        <v>124626</v>
      </c>
      <c r="AZ81" s="382">
        <v>131018</v>
      </c>
      <c r="BA81" s="382">
        <v>137410</v>
      </c>
      <c r="BB81" s="382">
        <v>143802</v>
      </c>
      <c r="BC81" s="383">
        <v>150194</v>
      </c>
      <c r="BE81">
        <v>58600</v>
      </c>
      <c r="BF81">
        <v>77400</v>
      </c>
      <c r="BG81">
        <f t="shared" si="14"/>
        <v>82088</v>
      </c>
      <c r="BH81">
        <f t="shared" si="15"/>
        <v>86776</v>
      </c>
      <c r="BI81">
        <f t="shared" si="16"/>
        <v>91464</v>
      </c>
      <c r="BJ81">
        <f t="shared" si="17"/>
        <v>96152</v>
      </c>
      <c r="BK81">
        <f t="shared" si="18"/>
        <v>100840</v>
      </c>
      <c r="BL81">
        <f t="shared" si="19"/>
        <v>105528</v>
      </c>
      <c r="BM81">
        <f t="shared" si="20"/>
        <v>110216</v>
      </c>
      <c r="BN81">
        <v>90000</v>
      </c>
      <c r="BO81">
        <v>118800</v>
      </c>
      <c r="BP81">
        <f t="shared" si="21"/>
        <v>126000</v>
      </c>
      <c r="BQ81">
        <f t="shared" si="22"/>
        <v>133200</v>
      </c>
      <c r="BR81">
        <f t="shared" si="23"/>
        <v>140400</v>
      </c>
      <c r="BS81">
        <f t="shared" si="24"/>
        <v>147600</v>
      </c>
      <c r="BT81">
        <f t="shared" si="25"/>
        <v>154800</v>
      </c>
      <c r="BU81">
        <f t="shared" si="26"/>
        <v>162000</v>
      </c>
      <c r="BV81">
        <f t="shared" si="27"/>
        <v>169200</v>
      </c>
    </row>
    <row r="82" spans="1:74" x14ac:dyDescent="0.35">
      <c r="A82" s="298" t="s">
        <v>272</v>
      </c>
      <c r="C82" s="300">
        <v>45100</v>
      </c>
      <c r="D82" s="300">
        <v>45100</v>
      </c>
      <c r="E82" s="300">
        <v>51850</v>
      </c>
      <c r="F82" s="300">
        <v>51850</v>
      </c>
      <c r="G82" s="300">
        <v>51850</v>
      </c>
      <c r="H82" s="300">
        <v>51850</v>
      </c>
      <c r="I82" s="300">
        <v>51850</v>
      </c>
      <c r="J82" s="300">
        <v>51850</v>
      </c>
      <c r="K82" s="300">
        <v>51850</v>
      </c>
      <c r="L82" s="300">
        <v>52550</v>
      </c>
      <c r="M82" s="300">
        <v>55400</v>
      </c>
      <c r="N82" s="300">
        <v>58250</v>
      </c>
      <c r="O82" s="300">
        <v>61100</v>
      </c>
      <c r="P82" s="300">
        <v>63900</v>
      </c>
      <c r="Q82" s="300">
        <v>66750</v>
      </c>
      <c r="S82" s="381">
        <v>35500</v>
      </c>
      <c r="T82" s="382">
        <v>46900</v>
      </c>
      <c r="U82" s="382">
        <v>49740</v>
      </c>
      <c r="V82" s="382">
        <v>52580</v>
      </c>
      <c r="W82" s="382">
        <v>55420</v>
      </c>
      <c r="X82" s="382">
        <v>58260</v>
      </c>
      <c r="Y82" s="382">
        <v>61100</v>
      </c>
      <c r="Z82" s="382">
        <v>63940</v>
      </c>
      <c r="AA82" s="383">
        <v>66780</v>
      </c>
      <c r="AB82" s="381">
        <v>56800</v>
      </c>
      <c r="AC82" s="382">
        <v>75000</v>
      </c>
      <c r="AD82" s="382">
        <v>79544</v>
      </c>
      <c r="AE82" s="382">
        <v>84088</v>
      </c>
      <c r="AF82" s="382">
        <v>88632</v>
      </c>
      <c r="AG82" s="382">
        <v>93176</v>
      </c>
      <c r="AH82" s="382">
        <v>97720</v>
      </c>
      <c r="AI82" s="382">
        <v>102264</v>
      </c>
      <c r="AJ82" s="383">
        <v>106808</v>
      </c>
      <c r="AL82" s="382">
        <v>36750</v>
      </c>
      <c r="AM82" s="382">
        <v>48550</v>
      </c>
      <c r="AN82" s="382">
        <v>51490</v>
      </c>
      <c r="AO82" s="382">
        <v>54430</v>
      </c>
      <c r="AP82" s="382">
        <v>57370</v>
      </c>
      <c r="AQ82" s="382">
        <v>60310</v>
      </c>
      <c r="AR82" s="382">
        <v>63250</v>
      </c>
      <c r="AS82" s="382">
        <v>66190</v>
      </c>
      <c r="AT82" s="382">
        <v>69130</v>
      </c>
      <c r="AU82" s="381">
        <v>58800</v>
      </c>
      <c r="AV82" s="382">
        <v>77600</v>
      </c>
      <c r="AW82" s="382">
        <v>82304</v>
      </c>
      <c r="AX82" s="382">
        <v>87008</v>
      </c>
      <c r="AY82" s="382">
        <v>91712</v>
      </c>
      <c r="AZ82" s="382">
        <v>96416</v>
      </c>
      <c r="BA82" s="382">
        <v>101120</v>
      </c>
      <c r="BB82" s="382">
        <v>105824</v>
      </c>
      <c r="BC82" s="383">
        <v>110528</v>
      </c>
      <c r="BE82">
        <v>41100</v>
      </c>
      <c r="BF82">
        <v>54300</v>
      </c>
      <c r="BG82">
        <f t="shared" si="14"/>
        <v>57588</v>
      </c>
      <c r="BH82">
        <f t="shared" si="15"/>
        <v>60876</v>
      </c>
      <c r="BI82">
        <f t="shared" si="16"/>
        <v>64164</v>
      </c>
      <c r="BJ82">
        <f t="shared" si="17"/>
        <v>67452</v>
      </c>
      <c r="BK82">
        <f t="shared" si="18"/>
        <v>70740</v>
      </c>
      <c r="BL82">
        <f t="shared" si="19"/>
        <v>74028</v>
      </c>
      <c r="BM82">
        <f t="shared" si="20"/>
        <v>77316</v>
      </c>
      <c r="BN82">
        <v>65750</v>
      </c>
      <c r="BO82">
        <v>86800</v>
      </c>
      <c r="BP82">
        <f t="shared" si="21"/>
        <v>92060</v>
      </c>
      <c r="BQ82">
        <f t="shared" si="22"/>
        <v>97320</v>
      </c>
      <c r="BR82">
        <f t="shared" si="23"/>
        <v>102580</v>
      </c>
      <c r="BS82">
        <f t="shared" si="24"/>
        <v>107840</v>
      </c>
      <c r="BT82">
        <f t="shared" si="25"/>
        <v>113100</v>
      </c>
      <c r="BU82">
        <f t="shared" si="26"/>
        <v>118360</v>
      </c>
      <c r="BV82">
        <f t="shared" si="27"/>
        <v>123620</v>
      </c>
    </row>
    <row r="83" spans="1:74" x14ac:dyDescent="0.35">
      <c r="A83" s="298" t="s">
        <v>273</v>
      </c>
      <c r="C83" s="300">
        <v>54100</v>
      </c>
      <c r="D83" s="300">
        <v>54100</v>
      </c>
      <c r="E83" s="300">
        <v>63100</v>
      </c>
      <c r="F83" s="300">
        <v>63100</v>
      </c>
      <c r="G83" s="300">
        <v>63100</v>
      </c>
      <c r="H83" s="300">
        <v>63100</v>
      </c>
      <c r="I83" s="300">
        <v>63100</v>
      </c>
      <c r="J83" s="300">
        <v>63100</v>
      </c>
      <c r="K83" s="300">
        <v>63100</v>
      </c>
      <c r="L83" s="300">
        <v>63100</v>
      </c>
      <c r="M83" s="300">
        <v>63100</v>
      </c>
      <c r="N83" s="300">
        <v>63100</v>
      </c>
      <c r="O83" s="300">
        <v>63100</v>
      </c>
      <c r="P83" s="300">
        <v>63900</v>
      </c>
      <c r="Q83" s="300">
        <v>66750</v>
      </c>
      <c r="S83" s="381">
        <v>35500</v>
      </c>
      <c r="T83" s="382">
        <v>46900</v>
      </c>
      <c r="U83" s="382">
        <v>49740</v>
      </c>
      <c r="V83" s="382">
        <v>52580</v>
      </c>
      <c r="W83" s="382">
        <v>55420</v>
      </c>
      <c r="X83" s="382">
        <v>58260</v>
      </c>
      <c r="Y83" s="382">
        <v>61100</v>
      </c>
      <c r="Z83" s="382">
        <v>63940</v>
      </c>
      <c r="AA83" s="383">
        <v>66780</v>
      </c>
      <c r="AB83" s="381">
        <v>56800</v>
      </c>
      <c r="AC83" s="382">
        <v>75000</v>
      </c>
      <c r="AD83" s="382">
        <v>79544</v>
      </c>
      <c r="AE83" s="382">
        <v>84088</v>
      </c>
      <c r="AF83" s="382">
        <v>88632</v>
      </c>
      <c r="AG83" s="382">
        <v>93176</v>
      </c>
      <c r="AH83" s="382">
        <v>97720</v>
      </c>
      <c r="AI83" s="382">
        <v>102264</v>
      </c>
      <c r="AJ83" s="383">
        <v>106808</v>
      </c>
      <c r="AL83" s="382">
        <v>36750</v>
      </c>
      <c r="AM83" s="382">
        <v>48550</v>
      </c>
      <c r="AN83" s="382">
        <v>51490</v>
      </c>
      <c r="AO83" s="382">
        <v>54430</v>
      </c>
      <c r="AP83" s="382">
        <v>57370</v>
      </c>
      <c r="AQ83" s="382">
        <v>60310</v>
      </c>
      <c r="AR83" s="382">
        <v>63250</v>
      </c>
      <c r="AS83" s="382">
        <v>66190</v>
      </c>
      <c r="AT83" s="382">
        <v>69130</v>
      </c>
      <c r="AU83" s="381">
        <v>58800</v>
      </c>
      <c r="AV83" s="382">
        <v>77600</v>
      </c>
      <c r="AW83" s="382">
        <v>82304</v>
      </c>
      <c r="AX83" s="382">
        <v>87008</v>
      </c>
      <c r="AY83" s="382">
        <v>91712</v>
      </c>
      <c r="AZ83" s="382">
        <v>96416</v>
      </c>
      <c r="BA83" s="382">
        <v>101120</v>
      </c>
      <c r="BB83" s="382">
        <v>105824</v>
      </c>
      <c r="BC83" s="383">
        <v>110528</v>
      </c>
      <c r="BE83">
        <v>41100</v>
      </c>
      <c r="BF83">
        <v>54300</v>
      </c>
      <c r="BG83">
        <f t="shared" si="14"/>
        <v>57588</v>
      </c>
      <c r="BH83">
        <f t="shared" si="15"/>
        <v>60876</v>
      </c>
      <c r="BI83">
        <f t="shared" si="16"/>
        <v>64164</v>
      </c>
      <c r="BJ83">
        <f t="shared" si="17"/>
        <v>67452</v>
      </c>
      <c r="BK83">
        <f t="shared" si="18"/>
        <v>70740</v>
      </c>
      <c r="BL83">
        <f t="shared" si="19"/>
        <v>74028</v>
      </c>
      <c r="BM83">
        <f t="shared" si="20"/>
        <v>77316</v>
      </c>
      <c r="BN83">
        <v>65750</v>
      </c>
      <c r="BO83">
        <v>86800</v>
      </c>
      <c r="BP83">
        <f t="shared" si="21"/>
        <v>92060</v>
      </c>
      <c r="BQ83">
        <f t="shared" si="22"/>
        <v>97320</v>
      </c>
      <c r="BR83">
        <f t="shared" si="23"/>
        <v>102580</v>
      </c>
      <c r="BS83">
        <f t="shared" si="24"/>
        <v>107840</v>
      </c>
      <c r="BT83">
        <f t="shared" si="25"/>
        <v>113100</v>
      </c>
      <c r="BU83">
        <f t="shared" si="26"/>
        <v>118360</v>
      </c>
      <c r="BV83">
        <f t="shared" si="27"/>
        <v>123620</v>
      </c>
    </row>
    <row r="84" spans="1:74" x14ac:dyDescent="0.35">
      <c r="A84" s="298" t="s">
        <v>274</v>
      </c>
      <c r="C84" s="300">
        <v>54100</v>
      </c>
      <c r="D84" s="300">
        <v>54100</v>
      </c>
      <c r="E84" s="300">
        <v>63100</v>
      </c>
      <c r="F84" s="300">
        <v>63100</v>
      </c>
      <c r="G84" s="300">
        <v>63100</v>
      </c>
      <c r="H84" s="300">
        <v>63100</v>
      </c>
      <c r="I84" s="300">
        <v>63100</v>
      </c>
      <c r="J84" s="300">
        <v>63100</v>
      </c>
      <c r="K84" s="300">
        <v>63100</v>
      </c>
      <c r="L84" s="300">
        <v>63100</v>
      </c>
      <c r="M84" s="300">
        <v>63100</v>
      </c>
      <c r="N84" s="300">
        <v>63100</v>
      </c>
      <c r="O84" s="300">
        <v>63100</v>
      </c>
      <c r="P84" s="300">
        <v>63900</v>
      </c>
      <c r="Q84" s="300">
        <v>66750</v>
      </c>
      <c r="S84" s="381">
        <v>35500</v>
      </c>
      <c r="T84" s="382">
        <v>46900</v>
      </c>
      <c r="U84" s="382">
        <v>49740</v>
      </c>
      <c r="V84" s="382">
        <v>52580</v>
      </c>
      <c r="W84" s="382">
        <v>55420</v>
      </c>
      <c r="X84" s="382">
        <v>58260</v>
      </c>
      <c r="Y84" s="382">
        <v>61100</v>
      </c>
      <c r="Z84" s="382">
        <v>63940</v>
      </c>
      <c r="AA84" s="383">
        <v>66780</v>
      </c>
      <c r="AB84" s="381">
        <v>56800</v>
      </c>
      <c r="AC84" s="382">
        <v>75000</v>
      </c>
      <c r="AD84" s="382">
        <v>79544</v>
      </c>
      <c r="AE84" s="382">
        <v>84088</v>
      </c>
      <c r="AF84" s="382">
        <v>88632</v>
      </c>
      <c r="AG84" s="382">
        <v>93176</v>
      </c>
      <c r="AH84" s="382">
        <v>97720</v>
      </c>
      <c r="AI84" s="382">
        <v>102264</v>
      </c>
      <c r="AJ84" s="383">
        <v>106808</v>
      </c>
      <c r="AL84" s="382">
        <v>36750</v>
      </c>
      <c r="AM84" s="382">
        <v>48550</v>
      </c>
      <c r="AN84" s="382">
        <v>51490</v>
      </c>
      <c r="AO84" s="382">
        <v>54430</v>
      </c>
      <c r="AP84" s="382">
        <v>57370</v>
      </c>
      <c r="AQ84" s="382">
        <v>60310</v>
      </c>
      <c r="AR84" s="382">
        <v>63250</v>
      </c>
      <c r="AS84" s="382">
        <v>66190</v>
      </c>
      <c r="AT84" s="382">
        <v>69130</v>
      </c>
      <c r="AU84" s="381">
        <v>58800</v>
      </c>
      <c r="AV84" s="382">
        <v>77600</v>
      </c>
      <c r="AW84" s="382">
        <v>82304</v>
      </c>
      <c r="AX84" s="382">
        <v>87008</v>
      </c>
      <c r="AY84" s="382">
        <v>91712</v>
      </c>
      <c r="AZ84" s="382">
        <v>96416</v>
      </c>
      <c r="BA84" s="382">
        <v>101120</v>
      </c>
      <c r="BB84" s="382">
        <v>105824</v>
      </c>
      <c r="BC84" s="383">
        <v>110528</v>
      </c>
      <c r="BE84">
        <v>41100</v>
      </c>
      <c r="BF84">
        <v>54300</v>
      </c>
      <c r="BG84">
        <f t="shared" si="14"/>
        <v>57588</v>
      </c>
      <c r="BH84">
        <f t="shared" si="15"/>
        <v>60876</v>
      </c>
      <c r="BI84">
        <f t="shared" si="16"/>
        <v>64164</v>
      </c>
      <c r="BJ84">
        <f t="shared" si="17"/>
        <v>67452</v>
      </c>
      <c r="BK84">
        <f t="shared" si="18"/>
        <v>70740</v>
      </c>
      <c r="BL84">
        <f t="shared" si="19"/>
        <v>74028</v>
      </c>
      <c r="BM84">
        <f t="shared" si="20"/>
        <v>77316</v>
      </c>
      <c r="BN84">
        <v>65750</v>
      </c>
      <c r="BO84">
        <v>86800</v>
      </c>
      <c r="BP84">
        <f t="shared" si="21"/>
        <v>92060</v>
      </c>
      <c r="BQ84">
        <f t="shared" si="22"/>
        <v>97320</v>
      </c>
      <c r="BR84">
        <f t="shared" si="23"/>
        <v>102580</v>
      </c>
      <c r="BS84">
        <f t="shared" si="24"/>
        <v>107840</v>
      </c>
      <c r="BT84">
        <f t="shared" si="25"/>
        <v>113100</v>
      </c>
      <c r="BU84">
        <f t="shared" si="26"/>
        <v>118360</v>
      </c>
      <c r="BV84">
        <f t="shared" si="27"/>
        <v>123620</v>
      </c>
    </row>
    <row r="85" spans="1:74" x14ac:dyDescent="0.35">
      <c r="A85" s="298" t="s">
        <v>275</v>
      </c>
      <c r="C85" s="300">
        <v>57550</v>
      </c>
      <c r="D85" s="300">
        <v>57550</v>
      </c>
      <c r="E85" s="300">
        <v>66150</v>
      </c>
      <c r="F85" s="300">
        <v>66150</v>
      </c>
      <c r="G85" s="300">
        <v>66150</v>
      </c>
      <c r="H85" s="300">
        <v>66800</v>
      </c>
      <c r="I85" s="300">
        <v>71400</v>
      </c>
      <c r="J85" s="300">
        <v>76000</v>
      </c>
      <c r="K85" s="300">
        <v>80600</v>
      </c>
      <c r="L85" s="300">
        <v>85200</v>
      </c>
      <c r="M85" s="300">
        <v>89800</v>
      </c>
      <c r="N85" s="300">
        <v>94400</v>
      </c>
      <c r="O85" s="300">
        <v>99000</v>
      </c>
      <c r="P85" s="300">
        <v>103600</v>
      </c>
      <c r="Q85" s="300">
        <v>108200</v>
      </c>
      <c r="S85" s="381">
        <v>57550</v>
      </c>
      <c r="T85" s="382">
        <v>76000</v>
      </c>
      <c r="U85" s="382">
        <v>80604</v>
      </c>
      <c r="V85" s="382">
        <v>85208</v>
      </c>
      <c r="W85" s="382">
        <v>89812</v>
      </c>
      <c r="X85" s="382">
        <v>94416</v>
      </c>
      <c r="Y85" s="382">
        <v>99020</v>
      </c>
      <c r="Z85" s="382">
        <v>103624</v>
      </c>
      <c r="AA85" s="383">
        <v>108228</v>
      </c>
      <c r="AB85" s="381">
        <v>80100</v>
      </c>
      <c r="AC85" s="382">
        <v>105750</v>
      </c>
      <c r="AD85" s="382">
        <v>112158</v>
      </c>
      <c r="AE85" s="382">
        <v>118566</v>
      </c>
      <c r="AF85" s="382">
        <v>124974</v>
      </c>
      <c r="AG85" s="382">
        <v>131382</v>
      </c>
      <c r="AH85" s="382">
        <v>137790</v>
      </c>
      <c r="AI85" s="382">
        <v>144198</v>
      </c>
      <c r="AJ85" s="383">
        <v>150606</v>
      </c>
      <c r="AL85" s="382">
        <v>58450</v>
      </c>
      <c r="AM85" s="382">
        <v>77200</v>
      </c>
      <c r="AN85" s="382">
        <v>81876</v>
      </c>
      <c r="AO85" s="382">
        <v>86552</v>
      </c>
      <c r="AP85" s="382">
        <v>91228</v>
      </c>
      <c r="AQ85" s="382">
        <v>95904</v>
      </c>
      <c r="AR85" s="382">
        <v>100580</v>
      </c>
      <c r="AS85" s="382">
        <v>105256</v>
      </c>
      <c r="AT85" s="382">
        <v>109932</v>
      </c>
      <c r="AU85" s="381">
        <v>80400</v>
      </c>
      <c r="AV85" s="382">
        <v>106150</v>
      </c>
      <c r="AW85" s="382">
        <v>112582</v>
      </c>
      <c r="AX85" s="382">
        <v>119014</v>
      </c>
      <c r="AY85" s="382">
        <v>125446</v>
      </c>
      <c r="AZ85" s="382">
        <v>131878</v>
      </c>
      <c r="BA85" s="382">
        <v>138310</v>
      </c>
      <c r="BB85" s="382">
        <v>144742</v>
      </c>
      <c r="BC85" s="383">
        <v>151174</v>
      </c>
      <c r="BE85">
        <v>62700</v>
      </c>
      <c r="BF85">
        <v>82800</v>
      </c>
      <c r="BG85">
        <f t="shared" si="14"/>
        <v>87816</v>
      </c>
      <c r="BH85">
        <f t="shared" si="15"/>
        <v>92832</v>
      </c>
      <c r="BI85">
        <f t="shared" si="16"/>
        <v>97848</v>
      </c>
      <c r="BJ85">
        <f t="shared" si="17"/>
        <v>102864</v>
      </c>
      <c r="BK85">
        <f t="shared" si="18"/>
        <v>107880</v>
      </c>
      <c r="BL85">
        <f t="shared" si="19"/>
        <v>112896</v>
      </c>
      <c r="BM85">
        <f t="shared" si="20"/>
        <v>117912</v>
      </c>
      <c r="BN85">
        <v>90000</v>
      </c>
      <c r="BO85">
        <v>118800</v>
      </c>
      <c r="BP85">
        <f t="shared" si="21"/>
        <v>126000</v>
      </c>
      <c r="BQ85">
        <f t="shared" si="22"/>
        <v>133200</v>
      </c>
      <c r="BR85">
        <f t="shared" si="23"/>
        <v>140400</v>
      </c>
      <c r="BS85">
        <f t="shared" si="24"/>
        <v>147600</v>
      </c>
      <c r="BT85">
        <f t="shared" si="25"/>
        <v>154800</v>
      </c>
      <c r="BU85">
        <f t="shared" si="26"/>
        <v>162000</v>
      </c>
      <c r="BV85">
        <f t="shared" si="27"/>
        <v>169200</v>
      </c>
    </row>
    <row r="86" spans="1:74" x14ac:dyDescent="0.35">
      <c r="A86" s="298" t="s">
        <v>276</v>
      </c>
      <c r="C86" s="300">
        <v>50000</v>
      </c>
      <c r="D86" s="300">
        <v>50000</v>
      </c>
      <c r="E86" s="300">
        <v>57500</v>
      </c>
      <c r="F86" s="300">
        <v>57500</v>
      </c>
      <c r="G86" s="300">
        <v>57500</v>
      </c>
      <c r="H86" s="300">
        <v>58000</v>
      </c>
      <c r="I86" s="300">
        <v>62000</v>
      </c>
      <c r="J86" s="300">
        <v>66000</v>
      </c>
      <c r="K86" s="300">
        <v>70000</v>
      </c>
      <c r="L86" s="300">
        <v>74000</v>
      </c>
      <c r="M86" s="300">
        <v>78050</v>
      </c>
      <c r="N86" s="300">
        <v>82000</v>
      </c>
      <c r="O86" s="300">
        <v>86000</v>
      </c>
      <c r="P86" s="300">
        <v>90000</v>
      </c>
      <c r="Q86" s="300">
        <v>94000</v>
      </c>
      <c r="S86" s="381">
        <v>50000</v>
      </c>
      <c r="T86" s="382">
        <v>66000</v>
      </c>
      <c r="U86" s="382">
        <v>70000</v>
      </c>
      <c r="V86" s="382">
        <v>74000</v>
      </c>
      <c r="W86" s="382">
        <v>78000</v>
      </c>
      <c r="X86" s="382">
        <v>82000</v>
      </c>
      <c r="Y86" s="382">
        <v>86000</v>
      </c>
      <c r="Z86" s="382">
        <v>90000</v>
      </c>
      <c r="AA86" s="383">
        <v>94000</v>
      </c>
      <c r="AB86" s="381">
        <v>78500</v>
      </c>
      <c r="AC86" s="382">
        <v>103600</v>
      </c>
      <c r="AD86" s="382">
        <v>109880</v>
      </c>
      <c r="AE86" s="382">
        <v>116160</v>
      </c>
      <c r="AF86" s="382">
        <v>122440</v>
      </c>
      <c r="AG86" s="382">
        <v>128720</v>
      </c>
      <c r="AH86" s="382">
        <v>135000</v>
      </c>
      <c r="AI86" s="382">
        <v>141280</v>
      </c>
      <c r="AJ86" s="383">
        <v>147560</v>
      </c>
      <c r="AL86" s="382">
        <v>52400</v>
      </c>
      <c r="AM86" s="382">
        <v>69200</v>
      </c>
      <c r="AN86" s="382">
        <v>73392</v>
      </c>
      <c r="AO86" s="382">
        <v>77584</v>
      </c>
      <c r="AP86" s="382">
        <v>81776</v>
      </c>
      <c r="AQ86" s="382">
        <v>85968</v>
      </c>
      <c r="AR86" s="382">
        <v>90160</v>
      </c>
      <c r="AS86" s="382">
        <v>94352</v>
      </c>
      <c r="AT86" s="382">
        <v>98544</v>
      </c>
      <c r="AU86" s="381">
        <v>79900</v>
      </c>
      <c r="AV86" s="382">
        <v>105450</v>
      </c>
      <c r="AW86" s="382">
        <v>111842</v>
      </c>
      <c r="AX86" s="382">
        <v>118234</v>
      </c>
      <c r="AY86" s="382">
        <v>124626</v>
      </c>
      <c r="AZ86" s="382">
        <v>131018</v>
      </c>
      <c r="BA86" s="382">
        <v>137410</v>
      </c>
      <c r="BB86" s="382">
        <v>143802</v>
      </c>
      <c r="BC86" s="383">
        <v>150194</v>
      </c>
      <c r="BE86">
        <v>58600</v>
      </c>
      <c r="BF86">
        <v>77400</v>
      </c>
      <c r="BG86">
        <f t="shared" si="14"/>
        <v>82088</v>
      </c>
      <c r="BH86">
        <f t="shared" si="15"/>
        <v>86776</v>
      </c>
      <c r="BI86">
        <f t="shared" si="16"/>
        <v>91464</v>
      </c>
      <c r="BJ86">
        <f t="shared" si="17"/>
        <v>96152</v>
      </c>
      <c r="BK86">
        <f t="shared" si="18"/>
        <v>100840</v>
      </c>
      <c r="BL86">
        <f t="shared" si="19"/>
        <v>105528</v>
      </c>
      <c r="BM86">
        <f t="shared" si="20"/>
        <v>110216</v>
      </c>
      <c r="BN86">
        <v>90000</v>
      </c>
      <c r="BO86">
        <v>118800</v>
      </c>
      <c r="BP86">
        <f t="shared" si="21"/>
        <v>126000</v>
      </c>
      <c r="BQ86">
        <f t="shared" si="22"/>
        <v>133200</v>
      </c>
      <c r="BR86">
        <f t="shared" si="23"/>
        <v>140400</v>
      </c>
      <c r="BS86">
        <f t="shared" si="24"/>
        <v>147600</v>
      </c>
      <c r="BT86">
        <f t="shared" si="25"/>
        <v>154800</v>
      </c>
      <c r="BU86">
        <f t="shared" si="26"/>
        <v>162000</v>
      </c>
      <c r="BV86">
        <f t="shared" si="27"/>
        <v>169200</v>
      </c>
    </row>
    <row r="87" spans="1:74" x14ac:dyDescent="0.35">
      <c r="A87" s="298" t="s">
        <v>277</v>
      </c>
      <c r="C87" s="300">
        <v>54100</v>
      </c>
      <c r="D87" s="300">
        <v>54100</v>
      </c>
      <c r="E87" s="300">
        <v>63100</v>
      </c>
      <c r="F87" s="300">
        <v>63100</v>
      </c>
      <c r="G87" s="300">
        <v>63100</v>
      </c>
      <c r="H87" s="300">
        <v>63100</v>
      </c>
      <c r="I87" s="300">
        <v>63100</v>
      </c>
      <c r="J87" s="300">
        <v>63100</v>
      </c>
      <c r="K87" s="300">
        <v>63100</v>
      </c>
      <c r="L87" s="300">
        <v>63100</v>
      </c>
      <c r="M87" s="300">
        <v>63100</v>
      </c>
      <c r="N87" s="300">
        <v>63100</v>
      </c>
      <c r="O87" s="300">
        <v>63100</v>
      </c>
      <c r="P87" s="300">
        <v>64200</v>
      </c>
      <c r="Q87" s="300">
        <v>67050</v>
      </c>
      <c r="S87" s="381">
        <v>35650</v>
      </c>
      <c r="T87" s="382">
        <v>47100</v>
      </c>
      <c r="U87" s="382">
        <v>49952</v>
      </c>
      <c r="V87" s="382">
        <v>52804</v>
      </c>
      <c r="W87" s="382">
        <v>55656</v>
      </c>
      <c r="X87" s="382">
        <v>58508</v>
      </c>
      <c r="Y87" s="382">
        <v>61360</v>
      </c>
      <c r="Z87" s="382">
        <v>64212</v>
      </c>
      <c r="AA87" s="383">
        <v>67064</v>
      </c>
      <c r="AB87" s="381">
        <v>57050</v>
      </c>
      <c r="AC87" s="382">
        <v>75300</v>
      </c>
      <c r="AD87" s="382">
        <v>79864</v>
      </c>
      <c r="AE87" s="382">
        <v>84428</v>
      </c>
      <c r="AF87" s="382">
        <v>88992</v>
      </c>
      <c r="AG87" s="382">
        <v>93556</v>
      </c>
      <c r="AH87" s="382">
        <v>98120</v>
      </c>
      <c r="AI87" s="382">
        <v>102684</v>
      </c>
      <c r="AJ87" s="383">
        <v>107248</v>
      </c>
      <c r="AL87" s="382">
        <v>36750</v>
      </c>
      <c r="AM87" s="382">
        <v>48550</v>
      </c>
      <c r="AN87" s="382">
        <v>51490</v>
      </c>
      <c r="AO87" s="382">
        <v>54430</v>
      </c>
      <c r="AP87" s="382">
        <v>57370</v>
      </c>
      <c r="AQ87" s="382">
        <v>60310</v>
      </c>
      <c r="AR87" s="382">
        <v>63250</v>
      </c>
      <c r="AS87" s="382">
        <v>66190</v>
      </c>
      <c r="AT87" s="382">
        <v>69130</v>
      </c>
      <c r="AU87" s="381">
        <v>58800</v>
      </c>
      <c r="AV87" s="382">
        <v>77600</v>
      </c>
      <c r="AW87" s="382">
        <v>82304</v>
      </c>
      <c r="AX87" s="382">
        <v>87008</v>
      </c>
      <c r="AY87" s="382">
        <v>91712</v>
      </c>
      <c r="AZ87" s="382">
        <v>96416</v>
      </c>
      <c r="BA87" s="382">
        <v>101120</v>
      </c>
      <c r="BB87" s="382">
        <v>105824</v>
      </c>
      <c r="BC87" s="383">
        <v>110528</v>
      </c>
      <c r="BE87">
        <v>41100</v>
      </c>
      <c r="BF87">
        <v>54300</v>
      </c>
      <c r="BG87">
        <f t="shared" si="14"/>
        <v>57588</v>
      </c>
      <c r="BH87">
        <f t="shared" si="15"/>
        <v>60876</v>
      </c>
      <c r="BI87">
        <f t="shared" si="16"/>
        <v>64164</v>
      </c>
      <c r="BJ87">
        <f t="shared" si="17"/>
        <v>67452</v>
      </c>
      <c r="BK87">
        <f t="shared" si="18"/>
        <v>70740</v>
      </c>
      <c r="BL87">
        <f t="shared" si="19"/>
        <v>74028</v>
      </c>
      <c r="BM87">
        <f t="shared" si="20"/>
        <v>77316</v>
      </c>
      <c r="BN87">
        <v>65750</v>
      </c>
      <c r="BO87">
        <v>86800</v>
      </c>
      <c r="BP87">
        <f t="shared" si="21"/>
        <v>92060</v>
      </c>
      <c r="BQ87">
        <f t="shared" si="22"/>
        <v>97320</v>
      </c>
      <c r="BR87">
        <f t="shared" si="23"/>
        <v>102580</v>
      </c>
      <c r="BS87">
        <f t="shared" si="24"/>
        <v>107840</v>
      </c>
      <c r="BT87">
        <f t="shared" si="25"/>
        <v>113100</v>
      </c>
      <c r="BU87">
        <f t="shared" si="26"/>
        <v>118360</v>
      </c>
      <c r="BV87">
        <f t="shared" si="27"/>
        <v>123620</v>
      </c>
    </row>
    <row r="88" spans="1:74" x14ac:dyDescent="0.35">
      <c r="A88" s="298" t="s">
        <v>278</v>
      </c>
      <c r="C88" s="300">
        <v>45100</v>
      </c>
      <c r="D88" s="300">
        <v>45100</v>
      </c>
      <c r="E88" s="300">
        <v>51850</v>
      </c>
      <c r="F88" s="300">
        <v>51850</v>
      </c>
      <c r="G88" s="300">
        <v>51850</v>
      </c>
      <c r="H88" s="300">
        <v>51850</v>
      </c>
      <c r="I88" s="300">
        <v>51850</v>
      </c>
      <c r="J88" s="300">
        <v>51850</v>
      </c>
      <c r="K88" s="300">
        <v>51850</v>
      </c>
      <c r="L88" s="300">
        <v>53900</v>
      </c>
      <c r="M88" s="300">
        <v>56800</v>
      </c>
      <c r="N88" s="300">
        <v>59700</v>
      </c>
      <c r="O88" s="300">
        <v>62650</v>
      </c>
      <c r="P88" s="300">
        <v>65550</v>
      </c>
      <c r="Q88" s="300">
        <v>68450</v>
      </c>
      <c r="S88" s="381">
        <v>36400</v>
      </c>
      <c r="T88" s="382">
        <v>48050</v>
      </c>
      <c r="U88" s="382">
        <v>50962</v>
      </c>
      <c r="V88" s="382">
        <v>53874</v>
      </c>
      <c r="W88" s="382">
        <v>56786</v>
      </c>
      <c r="X88" s="382">
        <v>59698</v>
      </c>
      <c r="Y88" s="382">
        <v>62610</v>
      </c>
      <c r="Z88" s="382">
        <v>65522</v>
      </c>
      <c r="AA88" s="383">
        <v>68434</v>
      </c>
      <c r="AB88" s="381">
        <v>58250</v>
      </c>
      <c r="AC88" s="382">
        <v>76900</v>
      </c>
      <c r="AD88" s="382">
        <v>81560</v>
      </c>
      <c r="AE88" s="382">
        <v>86220</v>
      </c>
      <c r="AF88" s="382">
        <v>90880</v>
      </c>
      <c r="AG88" s="382">
        <v>95540</v>
      </c>
      <c r="AH88" s="382">
        <v>100200</v>
      </c>
      <c r="AI88" s="382">
        <v>104860</v>
      </c>
      <c r="AJ88" s="383">
        <v>109520</v>
      </c>
      <c r="AL88" s="382">
        <v>38200</v>
      </c>
      <c r="AM88" s="382">
        <v>50450</v>
      </c>
      <c r="AN88" s="382">
        <v>53506</v>
      </c>
      <c r="AO88" s="382">
        <v>56562</v>
      </c>
      <c r="AP88" s="382">
        <v>59618</v>
      </c>
      <c r="AQ88" s="382">
        <v>62674</v>
      </c>
      <c r="AR88" s="382">
        <v>65730</v>
      </c>
      <c r="AS88" s="382">
        <v>68786</v>
      </c>
      <c r="AT88" s="382">
        <v>71842</v>
      </c>
      <c r="AU88" s="381">
        <v>61100</v>
      </c>
      <c r="AV88" s="382">
        <v>80650</v>
      </c>
      <c r="AW88" s="382">
        <v>85538</v>
      </c>
      <c r="AX88" s="382">
        <v>90426</v>
      </c>
      <c r="AY88" s="382">
        <v>95314</v>
      </c>
      <c r="AZ88" s="382">
        <v>100202</v>
      </c>
      <c r="BA88" s="382">
        <v>105090</v>
      </c>
      <c r="BB88" s="382">
        <v>109978</v>
      </c>
      <c r="BC88" s="383">
        <v>114866</v>
      </c>
      <c r="BE88">
        <v>42700</v>
      </c>
      <c r="BF88">
        <v>56400</v>
      </c>
      <c r="BG88">
        <f t="shared" si="14"/>
        <v>59816</v>
      </c>
      <c r="BH88">
        <f t="shared" si="15"/>
        <v>63232</v>
      </c>
      <c r="BI88">
        <f t="shared" si="16"/>
        <v>66648</v>
      </c>
      <c r="BJ88">
        <f t="shared" si="17"/>
        <v>70064</v>
      </c>
      <c r="BK88">
        <f t="shared" si="18"/>
        <v>73480</v>
      </c>
      <c r="BL88">
        <f t="shared" si="19"/>
        <v>76896</v>
      </c>
      <c r="BM88">
        <f t="shared" si="20"/>
        <v>80312</v>
      </c>
      <c r="BN88">
        <v>68300</v>
      </c>
      <c r="BO88">
        <v>90150</v>
      </c>
      <c r="BP88">
        <f t="shared" si="21"/>
        <v>95614</v>
      </c>
      <c r="BQ88">
        <f t="shared" si="22"/>
        <v>101078</v>
      </c>
      <c r="BR88">
        <f t="shared" si="23"/>
        <v>106542</v>
      </c>
      <c r="BS88">
        <f t="shared" si="24"/>
        <v>112006</v>
      </c>
      <c r="BT88">
        <f t="shared" si="25"/>
        <v>117470</v>
      </c>
      <c r="BU88">
        <f t="shared" si="26"/>
        <v>122934</v>
      </c>
      <c r="BV88">
        <f t="shared" si="27"/>
        <v>128398</v>
      </c>
    </row>
    <row r="89" spans="1:74" x14ac:dyDescent="0.35">
      <c r="A89" s="298" t="s">
        <v>279</v>
      </c>
      <c r="C89" s="300">
        <v>50000</v>
      </c>
      <c r="D89" s="300">
        <v>50000</v>
      </c>
      <c r="E89" s="300">
        <v>57500</v>
      </c>
      <c r="F89" s="300">
        <v>57500</v>
      </c>
      <c r="G89" s="300">
        <v>57500</v>
      </c>
      <c r="H89" s="300">
        <v>58000</v>
      </c>
      <c r="I89" s="300">
        <v>62000</v>
      </c>
      <c r="J89" s="300">
        <v>66000</v>
      </c>
      <c r="K89" s="300">
        <v>70000</v>
      </c>
      <c r="L89" s="300">
        <v>74000</v>
      </c>
      <c r="M89" s="300">
        <v>78050</v>
      </c>
      <c r="N89" s="300">
        <v>82000</v>
      </c>
      <c r="O89" s="300">
        <v>86000</v>
      </c>
      <c r="P89" s="300">
        <v>90000</v>
      </c>
      <c r="Q89" s="300">
        <v>94000</v>
      </c>
      <c r="S89" s="381">
        <v>50000</v>
      </c>
      <c r="T89" s="382">
        <v>66000</v>
      </c>
      <c r="U89" s="382">
        <v>70000</v>
      </c>
      <c r="V89" s="382">
        <v>74000</v>
      </c>
      <c r="W89" s="382">
        <v>78000</v>
      </c>
      <c r="X89" s="382">
        <v>82000</v>
      </c>
      <c r="Y89" s="382">
        <v>86000</v>
      </c>
      <c r="Z89" s="382">
        <v>90000</v>
      </c>
      <c r="AA89" s="383">
        <v>94000</v>
      </c>
      <c r="AB89" s="381">
        <v>78500</v>
      </c>
      <c r="AC89" s="382">
        <v>103600</v>
      </c>
      <c r="AD89" s="382">
        <v>109880</v>
      </c>
      <c r="AE89" s="382">
        <v>116160</v>
      </c>
      <c r="AF89" s="382">
        <v>122440</v>
      </c>
      <c r="AG89" s="382">
        <v>128720</v>
      </c>
      <c r="AH89" s="382">
        <v>135000</v>
      </c>
      <c r="AI89" s="382">
        <v>141280</v>
      </c>
      <c r="AJ89" s="383">
        <v>147560</v>
      </c>
      <c r="AL89" s="382">
        <v>52400</v>
      </c>
      <c r="AM89" s="382">
        <v>69200</v>
      </c>
      <c r="AN89" s="382">
        <v>73392</v>
      </c>
      <c r="AO89" s="382">
        <v>77584</v>
      </c>
      <c r="AP89" s="382">
        <v>81776</v>
      </c>
      <c r="AQ89" s="382">
        <v>85968</v>
      </c>
      <c r="AR89" s="382">
        <v>90160</v>
      </c>
      <c r="AS89" s="382">
        <v>94352</v>
      </c>
      <c r="AT89" s="382">
        <v>98544</v>
      </c>
      <c r="AU89" s="381">
        <v>79900</v>
      </c>
      <c r="AV89" s="382">
        <v>105450</v>
      </c>
      <c r="AW89" s="382">
        <v>111842</v>
      </c>
      <c r="AX89" s="382">
        <v>118234</v>
      </c>
      <c r="AY89" s="382">
        <v>124626</v>
      </c>
      <c r="AZ89" s="382">
        <v>131018</v>
      </c>
      <c r="BA89" s="382">
        <v>137410</v>
      </c>
      <c r="BB89" s="382">
        <v>143802</v>
      </c>
      <c r="BC89" s="383">
        <v>150194</v>
      </c>
      <c r="BE89">
        <v>58600</v>
      </c>
      <c r="BF89">
        <v>77400</v>
      </c>
      <c r="BG89">
        <f t="shared" si="14"/>
        <v>82088</v>
      </c>
      <c r="BH89">
        <f t="shared" si="15"/>
        <v>86776</v>
      </c>
      <c r="BI89">
        <f t="shared" si="16"/>
        <v>91464</v>
      </c>
      <c r="BJ89">
        <f t="shared" si="17"/>
        <v>96152</v>
      </c>
      <c r="BK89">
        <f t="shared" si="18"/>
        <v>100840</v>
      </c>
      <c r="BL89">
        <f t="shared" si="19"/>
        <v>105528</v>
      </c>
      <c r="BM89">
        <f t="shared" si="20"/>
        <v>110216</v>
      </c>
      <c r="BN89">
        <v>90000</v>
      </c>
      <c r="BO89">
        <v>118800</v>
      </c>
      <c r="BP89">
        <f t="shared" si="21"/>
        <v>126000</v>
      </c>
      <c r="BQ89">
        <f t="shared" si="22"/>
        <v>133200</v>
      </c>
      <c r="BR89">
        <f t="shared" si="23"/>
        <v>140400</v>
      </c>
      <c r="BS89">
        <f t="shared" si="24"/>
        <v>147600</v>
      </c>
      <c r="BT89">
        <f t="shared" si="25"/>
        <v>154800</v>
      </c>
      <c r="BU89">
        <f t="shared" si="26"/>
        <v>162000</v>
      </c>
      <c r="BV89">
        <f t="shared" si="27"/>
        <v>169200</v>
      </c>
    </row>
    <row r="90" spans="1:74" x14ac:dyDescent="0.35">
      <c r="A90" s="298" t="s">
        <v>280</v>
      </c>
      <c r="C90" s="300">
        <v>54100</v>
      </c>
      <c r="D90" s="300">
        <v>54100</v>
      </c>
      <c r="E90" s="300">
        <v>63100</v>
      </c>
      <c r="F90" s="300">
        <v>63100</v>
      </c>
      <c r="G90" s="300">
        <v>63100</v>
      </c>
      <c r="H90" s="300">
        <v>63100</v>
      </c>
      <c r="I90" s="300">
        <v>63100</v>
      </c>
      <c r="J90" s="300">
        <v>63100</v>
      </c>
      <c r="K90" s="300">
        <v>63100</v>
      </c>
      <c r="L90" s="300">
        <v>63100</v>
      </c>
      <c r="M90" s="300">
        <v>63100</v>
      </c>
      <c r="N90" s="300">
        <v>63100</v>
      </c>
      <c r="O90" s="300">
        <v>63100</v>
      </c>
      <c r="P90" s="300">
        <v>63900</v>
      </c>
      <c r="Q90" s="300">
        <v>66750</v>
      </c>
      <c r="S90" s="381">
        <v>35500</v>
      </c>
      <c r="T90" s="382">
        <v>46900</v>
      </c>
      <c r="U90" s="382">
        <v>49740</v>
      </c>
      <c r="V90" s="382">
        <v>52580</v>
      </c>
      <c r="W90" s="382">
        <v>55420</v>
      </c>
      <c r="X90" s="382">
        <v>58260</v>
      </c>
      <c r="Y90" s="382">
        <v>61100</v>
      </c>
      <c r="Z90" s="382">
        <v>63940</v>
      </c>
      <c r="AA90" s="383">
        <v>66780</v>
      </c>
      <c r="AB90" s="381">
        <v>56800</v>
      </c>
      <c r="AC90" s="382">
        <v>75000</v>
      </c>
      <c r="AD90" s="382">
        <v>79544</v>
      </c>
      <c r="AE90" s="382">
        <v>84088</v>
      </c>
      <c r="AF90" s="382">
        <v>88632</v>
      </c>
      <c r="AG90" s="382">
        <v>93176</v>
      </c>
      <c r="AH90" s="382">
        <v>97720</v>
      </c>
      <c r="AI90" s="382">
        <v>102264</v>
      </c>
      <c r="AJ90" s="383">
        <v>106808</v>
      </c>
      <c r="AL90" s="382">
        <v>36750</v>
      </c>
      <c r="AM90" s="382">
        <v>48550</v>
      </c>
      <c r="AN90" s="382">
        <v>51490</v>
      </c>
      <c r="AO90" s="382">
        <v>54430</v>
      </c>
      <c r="AP90" s="382">
        <v>57370</v>
      </c>
      <c r="AQ90" s="382">
        <v>60310</v>
      </c>
      <c r="AR90" s="382">
        <v>63250</v>
      </c>
      <c r="AS90" s="382">
        <v>66190</v>
      </c>
      <c r="AT90" s="382">
        <v>69130</v>
      </c>
      <c r="AU90" s="381">
        <v>58800</v>
      </c>
      <c r="AV90" s="382">
        <v>77600</v>
      </c>
      <c r="AW90" s="382">
        <v>82304</v>
      </c>
      <c r="AX90" s="382">
        <v>87008</v>
      </c>
      <c r="AY90" s="382">
        <v>91712</v>
      </c>
      <c r="AZ90" s="382">
        <v>96416</v>
      </c>
      <c r="BA90" s="382">
        <v>101120</v>
      </c>
      <c r="BB90" s="382">
        <v>105824</v>
      </c>
      <c r="BC90" s="383">
        <v>110528</v>
      </c>
      <c r="BE90">
        <v>41100</v>
      </c>
      <c r="BF90">
        <v>54300</v>
      </c>
      <c r="BG90">
        <f t="shared" si="14"/>
        <v>57588</v>
      </c>
      <c r="BH90">
        <f t="shared" si="15"/>
        <v>60876</v>
      </c>
      <c r="BI90">
        <f t="shared" si="16"/>
        <v>64164</v>
      </c>
      <c r="BJ90">
        <f t="shared" si="17"/>
        <v>67452</v>
      </c>
      <c r="BK90">
        <f t="shared" si="18"/>
        <v>70740</v>
      </c>
      <c r="BL90">
        <f t="shared" si="19"/>
        <v>74028</v>
      </c>
      <c r="BM90">
        <f t="shared" si="20"/>
        <v>77316</v>
      </c>
      <c r="BN90">
        <v>65750</v>
      </c>
      <c r="BO90">
        <v>86800</v>
      </c>
      <c r="BP90">
        <f t="shared" si="21"/>
        <v>92060</v>
      </c>
      <c r="BQ90">
        <f t="shared" si="22"/>
        <v>97320</v>
      </c>
      <c r="BR90">
        <f t="shared" si="23"/>
        <v>102580</v>
      </c>
      <c r="BS90">
        <f t="shared" si="24"/>
        <v>107840</v>
      </c>
      <c r="BT90">
        <f t="shared" si="25"/>
        <v>113100</v>
      </c>
      <c r="BU90">
        <f t="shared" si="26"/>
        <v>118360</v>
      </c>
      <c r="BV90">
        <f t="shared" si="27"/>
        <v>123620</v>
      </c>
    </row>
    <row r="91" spans="1:74" x14ac:dyDescent="0.35">
      <c r="A91" s="298" t="s">
        <v>281</v>
      </c>
      <c r="C91" s="300">
        <v>54100</v>
      </c>
      <c r="D91" s="300">
        <v>54100</v>
      </c>
      <c r="E91" s="300">
        <v>63100</v>
      </c>
      <c r="F91" s="300">
        <v>63100</v>
      </c>
      <c r="G91" s="300">
        <v>63100</v>
      </c>
      <c r="H91" s="300">
        <v>63100</v>
      </c>
      <c r="I91" s="300">
        <v>63100</v>
      </c>
      <c r="J91" s="300">
        <v>63100</v>
      </c>
      <c r="K91" s="300">
        <v>63100</v>
      </c>
      <c r="L91" s="300">
        <v>63100</v>
      </c>
      <c r="M91" s="300">
        <v>63100</v>
      </c>
      <c r="N91" s="300">
        <v>63100</v>
      </c>
      <c r="O91" s="300">
        <v>63100</v>
      </c>
      <c r="P91" s="300">
        <v>63900</v>
      </c>
      <c r="Q91" s="300">
        <v>66750</v>
      </c>
      <c r="S91" s="381">
        <v>35500</v>
      </c>
      <c r="T91" s="382">
        <v>46900</v>
      </c>
      <c r="U91" s="382">
        <v>49740</v>
      </c>
      <c r="V91" s="382">
        <v>52580</v>
      </c>
      <c r="W91" s="382">
        <v>55420</v>
      </c>
      <c r="X91" s="382">
        <v>58260</v>
      </c>
      <c r="Y91" s="382">
        <v>61100</v>
      </c>
      <c r="Z91" s="382">
        <v>63940</v>
      </c>
      <c r="AA91" s="383">
        <v>66780</v>
      </c>
      <c r="AB91" s="381">
        <v>56800</v>
      </c>
      <c r="AC91" s="382">
        <v>75000</v>
      </c>
      <c r="AD91" s="382">
        <v>79544</v>
      </c>
      <c r="AE91" s="382">
        <v>84088</v>
      </c>
      <c r="AF91" s="382">
        <v>88632</v>
      </c>
      <c r="AG91" s="382">
        <v>93176</v>
      </c>
      <c r="AH91" s="382">
        <v>97720</v>
      </c>
      <c r="AI91" s="382">
        <v>102264</v>
      </c>
      <c r="AJ91" s="383">
        <v>106808</v>
      </c>
      <c r="AL91" s="382">
        <v>36750</v>
      </c>
      <c r="AM91" s="382">
        <v>48550</v>
      </c>
      <c r="AN91" s="382">
        <v>51490</v>
      </c>
      <c r="AO91" s="382">
        <v>54430</v>
      </c>
      <c r="AP91" s="382">
        <v>57370</v>
      </c>
      <c r="AQ91" s="382">
        <v>60310</v>
      </c>
      <c r="AR91" s="382">
        <v>63250</v>
      </c>
      <c r="AS91" s="382">
        <v>66190</v>
      </c>
      <c r="AT91" s="382">
        <v>69130</v>
      </c>
      <c r="AU91" s="381">
        <v>58800</v>
      </c>
      <c r="AV91" s="382">
        <v>77600</v>
      </c>
      <c r="AW91" s="382">
        <v>82304</v>
      </c>
      <c r="AX91" s="382">
        <v>87008</v>
      </c>
      <c r="AY91" s="382">
        <v>91712</v>
      </c>
      <c r="AZ91" s="382">
        <v>96416</v>
      </c>
      <c r="BA91" s="382">
        <v>101120</v>
      </c>
      <c r="BB91" s="382">
        <v>105824</v>
      </c>
      <c r="BC91" s="383">
        <v>110528</v>
      </c>
      <c r="BE91">
        <v>41100</v>
      </c>
      <c r="BF91">
        <v>54300</v>
      </c>
      <c r="BG91">
        <f t="shared" si="14"/>
        <v>57588</v>
      </c>
      <c r="BH91">
        <f t="shared" si="15"/>
        <v>60876</v>
      </c>
      <c r="BI91">
        <f t="shared" si="16"/>
        <v>64164</v>
      </c>
      <c r="BJ91">
        <f t="shared" si="17"/>
        <v>67452</v>
      </c>
      <c r="BK91">
        <f t="shared" si="18"/>
        <v>70740</v>
      </c>
      <c r="BL91">
        <f t="shared" si="19"/>
        <v>74028</v>
      </c>
      <c r="BM91">
        <f t="shared" si="20"/>
        <v>77316</v>
      </c>
      <c r="BN91">
        <v>65750</v>
      </c>
      <c r="BO91">
        <v>86800</v>
      </c>
      <c r="BP91">
        <f t="shared" si="21"/>
        <v>92060</v>
      </c>
      <c r="BQ91">
        <f t="shared" si="22"/>
        <v>97320</v>
      </c>
      <c r="BR91">
        <f t="shared" si="23"/>
        <v>102580</v>
      </c>
      <c r="BS91">
        <f t="shared" si="24"/>
        <v>107840</v>
      </c>
      <c r="BT91">
        <f t="shared" si="25"/>
        <v>113100</v>
      </c>
      <c r="BU91">
        <f t="shared" si="26"/>
        <v>118360</v>
      </c>
      <c r="BV91">
        <f t="shared" si="27"/>
        <v>123620</v>
      </c>
    </row>
    <row r="92" spans="1:74" x14ac:dyDescent="0.35">
      <c r="A92" s="298" t="s">
        <v>282</v>
      </c>
      <c r="C92" s="300">
        <v>54100</v>
      </c>
      <c r="D92" s="300">
        <v>54100</v>
      </c>
      <c r="E92" s="300">
        <v>63100</v>
      </c>
      <c r="F92" s="300">
        <v>63100</v>
      </c>
      <c r="G92" s="300">
        <v>63100</v>
      </c>
      <c r="H92" s="300">
        <v>63100</v>
      </c>
      <c r="I92" s="300">
        <v>63100</v>
      </c>
      <c r="J92" s="300">
        <v>63100</v>
      </c>
      <c r="K92" s="300">
        <v>63100</v>
      </c>
      <c r="L92" s="300">
        <v>63100</v>
      </c>
      <c r="M92" s="300">
        <v>63100</v>
      </c>
      <c r="N92" s="300">
        <v>63100</v>
      </c>
      <c r="O92" s="300">
        <v>63100</v>
      </c>
      <c r="P92" s="300">
        <v>63900</v>
      </c>
      <c r="Q92" s="300">
        <v>66750</v>
      </c>
      <c r="S92" s="381">
        <v>35500</v>
      </c>
      <c r="T92" s="382">
        <v>46900</v>
      </c>
      <c r="U92" s="382">
        <v>49740</v>
      </c>
      <c r="V92" s="382">
        <v>52580</v>
      </c>
      <c r="W92" s="382">
        <v>55420</v>
      </c>
      <c r="X92" s="382">
        <v>58260</v>
      </c>
      <c r="Y92" s="382">
        <v>61100</v>
      </c>
      <c r="Z92" s="382">
        <v>63940</v>
      </c>
      <c r="AA92" s="383">
        <v>66780</v>
      </c>
      <c r="AB92" s="381">
        <v>56800</v>
      </c>
      <c r="AC92" s="382">
        <v>75000</v>
      </c>
      <c r="AD92" s="382">
        <v>79544</v>
      </c>
      <c r="AE92" s="382">
        <v>84088</v>
      </c>
      <c r="AF92" s="382">
        <v>88632</v>
      </c>
      <c r="AG92" s="382">
        <v>93176</v>
      </c>
      <c r="AH92" s="382">
        <v>97720</v>
      </c>
      <c r="AI92" s="382">
        <v>102264</v>
      </c>
      <c r="AJ92" s="383">
        <v>106808</v>
      </c>
      <c r="AL92" s="382">
        <v>36750</v>
      </c>
      <c r="AM92" s="382">
        <v>48550</v>
      </c>
      <c r="AN92" s="382">
        <v>51490</v>
      </c>
      <c r="AO92" s="382">
        <v>54430</v>
      </c>
      <c r="AP92" s="382">
        <v>57370</v>
      </c>
      <c r="AQ92" s="382">
        <v>60310</v>
      </c>
      <c r="AR92" s="382">
        <v>63250</v>
      </c>
      <c r="AS92" s="382">
        <v>66190</v>
      </c>
      <c r="AT92" s="382">
        <v>69130</v>
      </c>
      <c r="AU92" s="381">
        <v>58800</v>
      </c>
      <c r="AV92" s="382">
        <v>77600</v>
      </c>
      <c r="AW92" s="382">
        <v>82304</v>
      </c>
      <c r="AX92" s="382">
        <v>87008</v>
      </c>
      <c r="AY92" s="382">
        <v>91712</v>
      </c>
      <c r="AZ92" s="382">
        <v>96416</v>
      </c>
      <c r="BA92" s="382">
        <v>101120</v>
      </c>
      <c r="BB92" s="382">
        <v>105824</v>
      </c>
      <c r="BC92" s="383">
        <v>110528</v>
      </c>
      <c r="BE92">
        <v>41100</v>
      </c>
      <c r="BF92">
        <v>54300</v>
      </c>
      <c r="BG92">
        <f t="shared" si="14"/>
        <v>57588</v>
      </c>
      <c r="BH92">
        <f t="shared" si="15"/>
        <v>60876</v>
      </c>
      <c r="BI92">
        <f t="shared" si="16"/>
        <v>64164</v>
      </c>
      <c r="BJ92">
        <f t="shared" si="17"/>
        <v>67452</v>
      </c>
      <c r="BK92">
        <f t="shared" si="18"/>
        <v>70740</v>
      </c>
      <c r="BL92">
        <f t="shared" si="19"/>
        <v>74028</v>
      </c>
      <c r="BM92">
        <f t="shared" si="20"/>
        <v>77316</v>
      </c>
      <c r="BN92">
        <v>65750</v>
      </c>
      <c r="BO92">
        <v>86800</v>
      </c>
      <c r="BP92">
        <f t="shared" si="21"/>
        <v>92060</v>
      </c>
      <c r="BQ92">
        <f t="shared" si="22"/>
        <v>97320</v>
      </c>
      <c r="BR92">
        <f t="shared" si="23"/>
        <v>102580</v>
      </c>
      <c r="BS92">
        <f t="shared" si="24"/>
        <v>107840</v>
      </c>
      <c r="BT92">
        <f t="shared" si="25"/>
        <v>113100</v>
      </c>
      <c r="BU92">
        <f t="shared" si="26"/>
        <v>118360</v>
      </c>
      <c r="BV92">
        <f t="shared" si="27"/>
        <v>123620</v>
      </c>
    </row>
    <row r="93" spans="1:74" x14ac:dyDescent="0.35">
      <c r="A93" s="298" t="s">
        <v>283</v>
      </c>
      <c r="C93" s="300">
        <v>45100</v>
      </c>
      <c r="D93" s="300">
        <v>45100</v>
      </c>
      <c r="E93" s="300">
        <v>51850</v>
      </c>
      <c r="F93" s="300">
        <v>51850</v>
      </c>
      <c r="G93" s="300">
        <v>51850</v>
      </c>
      <c r="H93" s="300">
        <v>51850</v>
      </c>
      <c r="I93" s="300">
        <v>51850</v>
      </c>
      <c r="J93" s="300">
        <v>51850</v>
      </c>
      <c r="K93" s="300">
        <v>51850</v>
      </c>
      <c r="L93" s="300">
        <v>52550</v>
      </c>
      <c r="M93" s="300">
        <v>55400</v>
      </c>
      <c r="N93" s="300">
        <v>58250</v>
      </c>
      <c r="O93" s="300">
        <v>61100</v>
      </c>
      <c r="P93" s="300">
        <v>63900</v>
      </c>
      <c r="Q93" s="300">
        <v>66750</v>
      </c>
      <c r="S93" s="381">
        <v>35500</v>
      </c>
      <c r="T93" s="382">
        <v>46900</v>
      </c>
      <c r="U93" s="382">
        <v>49740</v>
      </c>
      <c r="V93" s="382">
        <v>52580</v>
      </c>
      <c r="W93" s="382">
        <v>55420</v>
      </c>
      <c r="X93" s="382">
        <v>58260</v>
      </c>
      <c r="Y93" s="382">
        <v>61100</v>
      </c>
      <c r="Z93" s="382">
        <v>63940</v>
      </c>
      <c r="AA93" s="383">
        <v>66780</v>
      </c>
      <c r="AB93" s="381">
        <v>56800</v>
      </c>
      <c r="AC93" s="382">
        <v>75000</v>
      </c>
      <c r="AD93" s="382">
        <v>79544</v>
      </c>
      <c r="AE93" s="382">
        <v>84088</v>
      </c>
      <c r="AF93" s="382">
        <v>88632</v>
      </c>
      <c r="AG93" s="382">
        <v>93176</v>
      </c>
      <c r="AH93" s="382">
        <v>97720</v>
      </c>
      <c r="AI93" s="382">
        <v>102264</v>
      </c>
      <c r="AJ93" s="383">
        <v>106808</v>
      </c>
      <c r="AL93" s="382">
        <v>36750</v>
      </c>
      <c r="AM93" s="382">
        <v>48550</v>
      </c>
      <c r="AN93" s="382">
        <v>51490</v>
      </c>
      <c r="AO93" s="382">
        <v>54430</v>
      </c>
      <c r="AP93" s="382">
        <v>57370</v>
      </c>
      <c r="AQ93" s="382">
        <v>60310</v>
      </c>
      <c r="AR93" s="382">
        <v>63250</v>
      </c>
      <c r="AS93" s="382">
        <v>66190</v>
      </c>
      <c r="AT93" s="382">
        <v>69130</v>
      </c>
      <c r="AU93" s="381">
        <v>58800</v>
      </c>
      <c r="AV93" s="382">
        <v>77600</v>
      </c>
      <c r="AW93" s="382">
        <v>82304</v>
      </c>
      <c r="AX93" s="382">
        <v>87008</v>
      </c>
      <c r="AY93" s="382">
        <v>91712</v>
      </c>
      <c r="AZ93" s="382">
        <v>96416</v>
      </c>
      <c r="BA93" s="382">
        <v>101120</v>
      </c>
      <c r="BB93" s="382">
        <v>105824</v>
      </c>
      <c r="BC93" s="383">
        <v>110528</v>
      </c>
      <c r="BE93">
        <v>41100</v>
      </c>
      <c r="BF93">
        <v>54300</v>
      </c>
      <c r="BG93">
        <f t="shared" si="14"/>
        <v>57588</v>
      </c>
      <c r="BH93">
        <f t="shared" si="15"/>
        <v>60876</v>
      </c>
      <c r="BI93">
        <f t="shared" si="16"/>
        <v>64164</v>
      </c>
      <c r="BJ93">
        <f t="shared" si="17"/>
        <v>67452</v>
      </c>
      <c r="BK93">
        <f t="shared" si="18"/>
        <v>70740</v>
      </c>
      <c r="BL93">
        <f t="shared" si="19"/>
        <v>74028</v>
      </c>
      <c r="BM93">
        <f t="shared" si="20"/>
        <v>77316</v>
      </c>
      <c r="BN93">
        <v>65750</v>
      </c>
      <c r="BO93">
        <v>86800</v>
      </c>
      <c r="BP93">
        <f t="shared" si="21"/>
        <v>92060</v>
      </c>
      <c r="BQ93">
        <f t="shared" si="22"/>
        <v>97320</v>
      </c>
      <c r="BR93">
        <f t="shared" si="23"/>
        <v>102580</v>
      </c>
      <c r="BS93">
        <f t="shared" si="24"/>
        <v>107840</v>
      </c>
      <c r="BT93">
        <f t="shared" si="25"/>
        <v>113100</v>
      </c>
      <c r="BU93">
        <f t="shared" si="26"/>
        <v>118360</v>
      </c>
      <c r="BV93">
        <f t="shared" si="27"/>
        <v>123620</v>
      </c>
    </row>
    <row r="94" spans="1:74" x14ac:dyDescent="0.35">
      <c r="A94" s="298" t="s">
        <v>284</v>
      </c>
      <c r="C94" s="300">
        <v>54100</v>
      </c>
      <c r="D94" s="300">
        <v>54100</v>
      </c>
      <c r="E94" s="300">
        <v>63100</v>
      </c>
      <c r="F94" s="300">
        <v>63100</v>
      </c>
      <c r="G94" s="300">
        <v>63100</v>
      </c>
      <c r="H94" s="300">
        <v>63100</v>
      </c>
      <c r="I94" s="300">
        <v>63100</v>
      </c>
      <c r="J94" s="300">
        <v>63100</v>
      </c>
      <c r="K94" s="300">
        <v>63100</v>
      </c>
      <c r="L94" s="300">
        <v>63100</v>
      </c>
      <c r="M94" s="300">
        <v>63100</v>
      </c>
      <c r="N94" s="300">
        <v>63100</v>
      </c>
      <c r="O94" s="300">
        <v>63100</v>
      </c>
      <c r="P94" s="300">
        <v>63900</v>
      </c>
      <c r="Q94" s="300">
        <v>66750</v>
      </c>
      <c r="S94" s="381">
        <v>35500</v>
      </c>
      <c r="T94" s="382">
        <v>46900</v>
      </c>
      <c r="U94" s="382">
        <v>49740</v>
      </c>
      <c r="V94" s="382">
        <v>52580</v>
      </c>
      <c r="W94" s="382">
        <v>55420</v>
      </c>
      <c r="X94" s="382">
        <v>58260</v>
      </c>
      <c r="Y94" s="382">
        <v>61100</v>
      </c>
      <c r="Z94" s="382">
        <v>63940</v>
      </c>
      <c r="AA94" s="383">
        <v>66780</v>
      </c>
      <c r="AB94" s="381">
        <v>56800</v>
      </c>
      <c r="AC94" s="382">
        <v>75000</v>
      </c>
      <c r="AD94" s="382">
        <v>79544</v>
      </c>
      <c r="AE94" s="382">
        <v>84088</v>
      </c>
      <c r="AF94" s="382">
        <v>88632</v>
      </c>
      <c r="AG94" s="382">
        <v>93176</v>
      </c>
      <c r="AH94" s="382">
        <v>97720</v>
      </c>
      <c r="AI94" s="382">
        <v>102264</v>
      </c>
      <c r="AJ94" s="383">
        <v>106808</v>
      </c>
      <c r="AL94" s="382">
        <v>36750</v>
      </c>
      <c r="AM94" s="382">
        <v>48550</v>
      </c>
      <c r="AN94" s="382">
        <v>51490</v>
      </c>
      <c r="AO94" s="382">
        <v>54430</v>
      </c>
      <c r="AP94" s="382">
        <v>57370</v>
      </c>
      <c r="AQ94" s="382">
        <v>60310</v>
      </c>
      <c r="AR94" s="382">
        <v>63250</v>
      </c>
      <c r="AS94" s="382">
        <v>66190</v>
      </c>
      <c r="AT94" s="382">
        <v>69130</v>
      </c>
      <c r="AU94" s="381">
        <v>58800</v>
      </c>
      <c r="AV94" s="382">
        <v>77600</v>
      </c>
      <c r="AW94" s="382">
        <v>82304</v>
      </c>
      <c r="AX94" s="382">
        <v>87008</v>
      </c>
      <c r="AY94" s="382">
        <v>91712</v>
      </c>
      <c r="AZ94" s="382">
        <v>96416</v>
      </c>
      <c r="BA94" s="382">
        <v>101120</v>
      </c>
      <c r="BB94" s="382">
        <v>105824</v>
      </c>
      <c r="BC94" s="383">
        <v>110528</v>
      </c>
      <c r="BE94">
        <v>41100</v>
      </c>
      <c r="BF94">
        <v>54300</v>
      </c>
      <c r="BG94">
        <f t="shared" si="14"/>
        <v>57588</v>
      </c>
      <c r="BH94">
        <f t="shared" si="15"/>
        <v>60876</v>
      </c>
      <c r="BI94">
        <f t="shared" si="16"/>
        <v>64164</v>
      </c>
      <c r="BJ94">
        <f t="shared" si="17"/>
        <v>67452</v>
      </c>
      <c r="BK94">
        <f t="shared" si="18"/>
        <v>70740</v>
      </c>
      <c r="BL94">
        <f t="shared" si="19"/>
        <v>74028</v>
      </c>
      <c r="BM94">
        <f t="shared" si="20"/>
        <v>77316</v>
      </c>
      <c r="BN94">
        <v>65750</v>
      </c>
      <c r="BO94">
        <v>86800</v>
      </c>
      <c r="BP94">
        <f t="shared" si="21"/>
        <v>92060</v>
      </c>
      <c r="BQ94">
        <f t="shared" si="22"/>
        <v>97320</v>
      </c>
      <c r="BR94">
        <f t="shared" si="23"/>
        <v>102580</v>
      </c>
      <c r="BS94">
        <f t="shared" si="24"/>
        <v>107840</v>
      </c>
      <c r="BT94">
        <f t="shared" si="25"/>
        <v>113100</v>
      </c>
      <c r="BU94">
        <f t="shared" si="26"/>
        <v>118360</v>
      </c>
      <c r="BV94">
        <f t="shared" si="27"/>
        <v>123620</v>
      </c>
    </row>
    <row r="95" spans="1:74" x14ac:dyDescent="0.35">
      <c r="A95" s="298" t="s">
        <v>285</v>
      </c>
      <c r="C95" s="300">
        <v>50000</v>
      </c>
      <c r="D95" s="300">
        <v>50000</v>
      </c>
      <c r="E95" s="300">
        <v>57500</v>
      </c>
      <c r="F95" s="300">
        <v>57500</v>
      </c>
      <c r="G95" s="300">
        <v>57500</v>
      </c>
      <c r="H95" s="300">
        <v>58000</v>
      </c>
      <c r="I95" s="300">
        <v>62000</v>
      </c>
      <c r="J95" s="300">
        <v>66000</v>
      </c>
      <c r="K95" s="300">
        <v>70000</v>
      </c>
      <c r="L95" s="300">
        <v>74000</v>
      </c>
      <c r="M95" s="300">
        <v>78050</v>
      </c>
      <c r="N95" s="300">
        <v>82000</v>
      </c>
      <c r="O95" s="300">
        <v>86000</v>
      </c>
      <c r="P95" s="300">
        <v>90000</v>
      </c>
      <c r="Q95" s="300">
        <v>94000</v>
      </c>
      <c r="S95" s="381">
        <v>50000</v>
      </c>
      <c r="T95" s="382">
        <v>66000</v>
      </c>
      <c r="U95" s="382">
        <v>70000</v>
      </c>
      <c r="V95" s="382">
        <v>74000</v>
      </c>
      <c r="W95" s="382">
        <v>78000</v>
      </c>
      <c r="X95" s="382">
        <v>82000</v>
      </c>
      <c r="Y95" s="382">
        <v>86000</v>
      </c>
      <c r="Z95" s="382">
        <v>90000</v>
      </c>
      <c r="AA95" s="383">
        <v>94000</v>
      </c>
      <c r="AB95" s="381">
        <v>78500</v>
      </c>
      <c r="AC95" s="382">
        <v>103600</v>
      </c>
      <c r="AD95" s="382">
        <v>109880</v>
      </c>
      <c r="AE95" s="382">
        <v>116160</v>
      </c>
      <c r="AF95" s="382">
        <v>122440</v>
      </c>
      <c r="AG95" s="382">
        <v>128720</v>
      </c>
      <c r="AH95" s="382">
        <v>135000</v>
      </c>
      <c r="AI95" s="382">
        <v>141280</v>
      </c>
      <c r="AJ95" s="383">
        <v>147560</v>
      </c>
      <c r="AL95" s="382">
        <v>52400</v>
      </c>
      <c r="AM95" s="382">
        <v>69200</v>
      </c>
      <c r="AN95" s="382">
        <v>73392</v>
      </c>
      <c r="AO95" s="382">
        <v>77584</v>
      </c>
      <c r="AP95" s="382">
        <v>81776</v>
      </c>
      <c r="AQ95" s="382">
        <v>85968</v>
      </c>
      <c r="AR95" s="382">
        <v>90160</v>
      </c>
      <c r="AS95" s="382">
        <v>94352</v>
      </c>
      <c r="AT95" s="382">
        <v>98544</v>
      </c>
      <c r="AU95" s="381">
        <v>79900</v>
      </c>
      <c r="AV95" s="382">
        <v>105450</v>
      </c>
      <c r="AW95" s="382">
        <v>111842</v>
      </c>
      <c r="AX95" s="382">
        <v>118234</v>
      </c>
      <c r="AY95" s="382">
        <v>124626</v>
      </c>
      <c r="AZ95" s="382">
        <v>131018</v>
      </c>
      <c r="BA95" s="382">
        <v>137410</v>
      </c>
      <c r="BB95" s="382">
        <v>143802</v>
      </c>
      <c r="BC95" s="383">
        <v>150194</v>
      </c>
      <c r="BE95">
        <v>58600</v>
      </c>
      <c r="BF95">
        <v>77400</v>
      </c>
      <c r="BG95">
        <f t="shared" si="14"/>
        <v>82088</v>
      </c>
      <c r="BH95">
        <f t="shared" si="15"/>
        <v>86776</v>
      </c>
      <c r="BI95">
        <f t="shared" si="16"/>
        <v>91464</v>
      </c>
      <c r="BJ95">
        <f t="shared" si="17"/>
        <v>96152</v>
      </c>
      <c r="BK95">
        <f t="shared" si="18"/>
        <v>100840</v>
      </c>
      <c r="BL95">
        <f t="shared" si="19"/>
        <v>105528</v>
      </c>
      <c r="BM95">
        <f t="shared" si="20"/>
        <v>110216</v>
      </c>
      <c r="BN95">
        <v>90000</v>
      </c>
      <c r="BO95">
        <v>118800</v>
      </c>
      <c r="BP95">
        <f t="shared" si="21"/>
        <v>126000</v>
      </c>
      <c r="BQ95">
        <f t="shared" si="22"/>
        <v>133200</v>
      </c>
      <c r="BR95">
        <f t="shared" si="23"/>
        <v>140400</v>
      </c>
      <c r="BS95">
        <f t="shared" si="24"/>
        <v>147600</v>
      </c>
      <c r="BT95">
        <f t="shared" si="25"/>
        <v>154800</v>
      </c>
      <c r="BU95">
        <f t="shared" si="26"/>
        <v>162000</v>
      </c>
      <c r="BV95">
        <f t="shared" si="27"/>
        <v>169200</v>
      </c>
    </row>
    <row r="96" spans="1:74" x14ac:dyDescent="0.35">
      <c r="A96" s="298" t="s">
        <v>286</v>
      </c>
      <c r="C96" s="300">
        <v>45100</v>
      </c>
      <c r="D96" s="300">
        <v>45100</v>
      </c>
      <c r="E96" s="300">
        <v>51850</v>
      </c>
      <c r="F96" s="300">
        <v>51850</v>
      </c>
      <c r="G96" s="300">
        <v>51850</v>
      </c>
      <c r="H96" s="300">
        <v>51850</v>
      </c>
      <c r="I96" s="300">
        <v>51850</v>
      </c>
      <c r="J96" s="300">
        <v>51850</v>
      </c>
      <c r="K96" s="300">
        <v>51850</v>
      </c>
      <c r="L96" s="300">
        <v>52550</v>
      </c>
      <c r="M96" s="300">
        <v>55400</v>
      </c>
      <c r="N96" s="300">
        <v>58250</v>
      </c>
      <c r="O96" s="300">
        <v>61100</v>
      </c>
      <c r="P96" s="300">
        <v>63900</v>
      </c>
      <c r="Q96" s="300">
        <v>66750</v>
      </c>
      <c r="S96" s="381">
        <v>35500</v>
      </c>
      <c r="T96" s="382">
        <v>46900</v>
      </c>
      <c r="U96" s="382">
        <v>49740</v>
      </c>
      <c r="V96" s="382">
        <v>52580</v>
      </c>
      <c r="W96" s="382">
        <v>55420</v>
      </c>
      <c r="X96" s="382">
        <v>58260</v>
      </c>
      <c r="Y96" s="382">
        <v>61100</v>
      </c>
      <c r="Z96" s="382">
        <v>63940</v>
      </c>
      <c r="AA96" s="383">
        <v>66780</v>
      </c>
      <c r="AB96" s="381">
        <v>56800</v>
      </c>
      <c r="AC96" s="382">
        <v>75000</v>
      </c>
      <c r="AD96" s="382">
        <v>79544</v>
      </c>
      <c r="AE96" s="382">
        <v>84088</v>
      </c>
      <c r="AF96" s="382">
        <v>88632</v>
      </c>
      <c r="AG96" s="382">
        <v>93176</v>
      </c>
      <c r="AH96" s="382">
        <v>97720</v>
      </c>
      <c r="AI96" s="382">
        <v>102264</v>
      </c>
      <c r="AJ96" s="383">
        <v>106808</v>
      </c>
      <c r="AL96" s="382">
        <v>36750</v>
      </c>
      <c r="AM96" s="382">
        <v>48550</v>
      </c>
      <c r="AN96" s="382">
        <v>51490</v>
      </c>
      <c r="AO96" s="382">
        <v>54430</v>
      </c>
      <c r="AP96" s="382">
        <v>57370</v>
      </c>
      <c r="AQ96" s="382">
        <v>60310</v>
      </c>
      <c r="AR96" s="382">
        <v>63250</v>
      </c>
      <c r="AS96" s="382">
        <v>66190</v>
      </c>
      <c r="AT96" s="382">
        <v>69130</v>
      </c>
      <c r="AU96" s="381">
        <v>58800</v>
      </c>
      <c r="AV96" s="382">
        <v>77600</v>
      </c>
      <c r="AW96" s="382">
        <v>82304</v>
      </c>
      <c r="AX96" s="382">
        <v>87008</v>
      </c>
      <c r="AY96" s="382">
        <v>91712</v>
      </c>
      <c r="AZ96" s="382">
        <v>96416</v>
      </c>
      <c r="BA96" s="382">
        <v>101120</v>
      </c>
      <c r="BB96" s="382">
        <v>105824</v>
      </c>
      <c r="BC96" s="383">
        <v>110528</v>
      </c>
      <c r="BE96">
        <v>41100</v>
      </c>
      <c r="BF96">
        <v>54300</v>
      </c>
      <c r="BG96">
        <f t="shared" si="14"/>
        <v>57588</v>
      </c>
      <c r="BH96">
        <f t="shared" si="15"/>
        <v>60876</v>
      </c>
      <c r="BI96">
        <f t="shared" si="16"/>
        <v>64164</v>
      </c>
      <c r="BJ96">
        <f t="shared" si="17"/>
        <v>67452</v>
      </c>
      <c r="BK96">
        <f t="shared" si="18"/>
        <v>70740</v>
      </c>
      <c r="BL96">
        <f t="shared" si="19"/>
        <v>74028</v>
      </c>
      <c r="BM96">
        <f t="shared" si="20"/>
        <v>77316</v>
      </c>
      <c r="BN96">
        <v>65750</v>
      </c>
      <c r="BO96">
        <v>86800</v>
      </c>
      <c r="BP96">
        <f t="shared" si="21"/>
        <v>92060</v>
      </c>
      <c r="BQ96">
        <f t="shared" si="22"/>
        <v>97320</v>
      </c>
      <c r="BR96">
        <f t="shared" si="23"/>
        <v>102580</v>
      </c>
      <c r="BS96">
        <f t="shared" si="24"/>
        <v>107840</v>
      </c>
      <c r="BT96">
        <f t="shared" si="25"/>
        <v>113100</v>
      </c>
      <c r="BU96">
        <f t="shared" si="26"/>
        <v>118360</v>
      </c>
      <c r="BV96">
        <f t="shared" si="27"/>
        <v>123620</v>
      </c>
    </row>
    <row r="97" spans="1:74" x14ac:dyDescent="0.35">
      <c r="A97" s="298" t="s">
        <v>287</v>
      </c>
      <c r="C97" s="300">
        <v>50000</v>
      </c>
      <c r="D97" s="300">
        <v>50000</v>
      </c>
      <c r="E97" s="300">
        <v>57500</v>
      </c>
      <c r="F97" s="300">
        <v>57500</v>
      </c>
      <c r="G97" s="300">
        <v>57500</v>
      </c>
      <c r="H97" s="300">
        <v>58000</v>
      </c>
      <c r="I97" s="300">
        <v>62000</v>
      </c>
      <c r="J97" s="300">
        <v>66000</v>
      </c>
      <c r="K97" s="300">
        <v>70000</v>
      </c>
      <c r="L97" s="300">
        <v>74000</v>
      </c>
      <c r="M97" s="300">
        <v>78050</v>
      </c>
      <c r="N97" s="300">
        <v>82000</v>
      </c>
      <c r="O97" s="300">
        <v>86000</v>
      </c>
      <c r="P97" s="300">
        <v>90000</v>
      </c>
      <c r="Q97" s="300">
        <v>94000</v>
      </c>
      <c r="S97" s="381">
        <v>50000</v>
      </c>
      <c r="T97" s="382">
        <v>66000</v>
      </c>
      <c r="U97" s="382">
        <v>70000</v>
      </c>
      <c r="V97" s="382">
        <v>74000</v>
      </c>
      <c r="W97" s="382">
        <v>78000</v>
      </c>
      <c r="X97" s="382">
        <v>82000</v>
      </c>
      <c r="Y97" s="382">
        <v>86000</v>
      </c>
      <c r="Z97" s="382">
        <v>90000</v>
      </c>
      <c r="AA97" s="383">
        <v>94000</v>
      </c>
      <c r="AB97" s="381">
        <v>78500</v>
      </c>
      <c r="AC97" s="382">
        <v>103600</v>
      </c>
      <c r="AD97" s="382">
        <v>109880</v>
      </c>
      <c r="AE97" s="382">
        <v>116160</v>
      </c>
      <c r="AF97" s="382">
        <v>122440</v>
      </c>
      <c r="AG97" s="382">
        <v>128720</v>
      </c>
      <c r="AH97" s="382">
        <v>135000</v>
      </c>
      <c r="AI97" s="382">
        <v>141280</v>
      </c>
      <c r="AJ97" s="383">
        <v>147560</v>
      </c>
      <c r="AL97" s="382">
        <v>52400</v>
      </c>
      <c r="AM97" s="382">
        <v>69200</v>
      </c>
      <c r="AN97" s="382">
        <v>73392</v>
      </c>
      <c r="AO97" s="382">
        <v>77584</v>
      </c>
      <c r="AP97" s="382">
        <v>81776</v>
      </c>
      <c r="AQ97" s="382">
        <v>85968</v>
      </c>
      <c r="AR97" s="382">
        <v>90160</v>
      </c>
      <c r="AS97" s="382">
        <v>94352</v>
      </c>
      <c r="AT97" s="382">
        <v>98544</v>
      </c>
      <c r="AU97" s="381">
        <v>79900</v>
      </c>
      <c r="AV97" s="382">
        <v>105450</v>
      </c>
      <c r="AW97" s="382">
        <v>111842</v>
      </c>
      <c r="AX97" s="382">
        <v>118234</v>
      </c>
      <c r="AY97" s="382">
        <v>124626</v>
      </c>
      <c r="AZ97" s="382">
        <v>131018</v>
      </c>
      <c r="BA97" s="382">
        <v>137410</v>
      </c>
      <c r="BB97" s="382">
        <v>143802</v>
      </c>
      <c r="BC97" s="383">
        <v>150194</v>
      </c>
      <c r="BE97">
        <v>58600</v>
      </c>
      <c r="BF97">
        <v>77400</v>
      </c>
      <c r="BG97">
        <f t="shared" si="14"/>
        <v>82088</v>
      </c>
      <c r="BH97">
        <f t="shared" si="15"/>
        <v>86776</v>
      </c>
      <c r="BI97">
        <f t="shared" si="16"/>
        <v>91464</v>
      </c>
      <c r="BJ97">
        <f t="shared" si="17"/>
        <v>96152</v>
      </c>
      <c r="BK97">
        <f t="shared" si="18"/>
        <v>100840</v>
      </c>
      <c r="BL97">
        <f t="shared" si="19"/>
        <v>105528</v>
      </c>
      <c r="BM97">
        <f t="shared" si="20"/>
        <v>110216</v>
      </c>
      <c r="BN97">
        <v>90000</v>
      </c>
      <c r="BO97">
        <v>118800</v>
      </c>
      <c r="BP97">
        <f t="shared" si="21"/>
        <v>126000</v>
      </c>
      <c r="BQ97">
        <f t="shared" si="22"/>
        <v>133200</v>
      </c>
      <c r="BR97">
        <f t="shared" si="23"/>
        <v>140400</v>
      </c>
      <c r="BS97">
        <f t="shared" si="24"/>
        <v>147600</v>
      </c>
      <c r="BT97">
        <f t="shared" si="25"/>
        <v>154800</v>
      </c>
      <c r="BU97">
        <f t="shared" si="26"/>
        <v>162000</v>
      </c>
      <c r="BV97">
        <f t="shared" si="27"/>
        <v>169200</v>
      </c>
    </row>
    <row r="98" spans="1:74" x14ac:dyDescent="0.35">
      <c r="A98" s="298" t="s">
        <v>288</v>
      </c>
      <c r="C98" s="300">
        <v>49950</v>
      </c>
      <c r="D98" s="300">
        <v>49950</v>
      </c>
      <c r="E98" s="300">
        <v>57400</v>
      </c>
      <c r="F98" s="300">
        <v>57400</v>
      </c>
      <c r="G98" s="300">
        <v>57400</v>
      </c>
      <c r="H98" s="300">
        <v>57950</v>
      </c>
      <c r="I98" s="300">
        <v>61950</v>
      </c>
      <c r="J98" s="300">
        <v>65950</v>
      </c>
      <c r="K98" s="300">
        <v>69950</v>
      </c>
      <c r="L98" s="300">
        <v>73950</v>
      </c>
      <c r="M98" s="300">
        <v>77950</v>
      </c>
      <c r="N98" s="300">
        <v>81950</v>
      </c>
      <c r="O98" s="300">
        <v>85950</v>
      </c>
      <c r="P98" s="300">
        <v>89950</v>
      </c>
      <c r="Q98" s="300">
        <v>93950</v>
      </c>
      <c r="S98" s="381">
        <v>49950</v>
      </c>
      <c r="T98" s="382">
        <v>65950</v>
      </c>
      <c r="U98" s="382">
        <v>69946</v>
      </c>
      <c r="V98" s="382">
        <v>73942</v>
      </c>
      <c r="W98" s="382">
        <v>77938</v>
      </c>
      <c r="X98" s="382">
        <v>81934</v>
      </c>
      <c r="Y98" s="382">
        <v>85930</v>
      </c>
      <c r="Z98" s="382">
        <v>89926</v>
      </c>
      <c r="AA98" s="383">
        <v>93922</v>
      </c>
      <c r="AB98" s="381">
        <v>78500</v>
      </c>
      <c r="AC98" s="382">
        <v>103600</v>
      </c>
      <c r="AD98" s="382">
        <v>109880</v>
      </c>
      <c r="AE98" s="382">
        <v>116160</v>
      </c>
      <c r="AF98" s="382">
        <v>122440</v>
      </c>
      <c r="AG98" s="382">
        <v>128720</v>
      </c>
      <c r="AH98" s="382">
        <v>135000</v>
      </c>
      <c r="AI98" s="382">
        <v>141280</v>
      </c>
      <c r="AJ98" s="383">
        <v>147560</v>
      </c>
      <c r="AL98" s="382">
        <v>50000</v>
      </c>
      <c r="AM98" s="382">
        <v>66000</v>
      </c>
      <c r="AN98" s="382">
        <v>70000</v>
      </c>
      <c r="AO98" s="382">
        <v>74000</v>
      </c>
      <c r="AP98" s="382">
        <v>78000</v>
      </c>
      <c r="AQ98" s="382">
        <v>82000</v>
      </c>
      <c r="AR98" s="382">
        <v>86000</v>
      </c>
      <c r="AS98" s="382">
        <v>90000</v>
      </c>
      <c r="AT98" s="382">
        <v>94000</v>
      </c>
      <c r="AU98" s="381">
        <v>80000</v>
      </c>
      <c r="AV98" s="382">
        <v>105600</v>
      </c>
      <c r="AW98" s="382">
        <v>112000</v>
      </c>
      <c r="AX98" s="382">
        <v>118400</v>
      </c>
      <c r="AY98" s="382">
        <v>124800</v>
      </c>
      <c r="AZ98" s="382">
        <v>131200</v>
      </c>
      <c r="BA98" s="382">
        <v>137600</v>
      </c>
      <c r="BB98" s="382">
        <v>144000</v>
      </c>
      <c r="BC98" s="383">
        <v>150400</v>
      </c>
      <c r="BE98">
        <v>55900</v>
      </c>
      <c r="BF98">
        <v>73800</v>
      </c>
      <c r="BG98">
        <f t="shared" si="14"/>
        <v>78272</v>
      </c>
      <c r="BH98">
        <f t="shared" si="15"/>
        <v>82744</v>
      </c>
      <c r="BI98">
        <f t="shared" si="16"/>
        <v>87216</v>
      </c>
      <c r="BJ98">
        <f t="shared" si="17"/>
        <v>91688</v>
      </c>
      <c r="BK98">
        <f t="shared" si="18"/>
        <v>96160</v>
      </c>
      <c r="BL98">
        <f t="shared" si="19"/>
        <v>100632</v>
      </c>
      <c r="BM98">
        <f t="shared" si="20"/>
        <v>105104</v>
      </c>
      <c r="BN98">
        <v>89450</v>
      </c>
      <c r="BO98">
        <v>118050</v>
      </c>
      <c r="BP98">
        <f t="shared" si="21"/>
        <v>125206</v>
      </c>
      <c r="BQ98">
        <f t="shared" si="22"/>
        <v>132362</v>
      </c>
      <c r="BR98">
        <f t="shared" si="23"/>
        <v>139518</v>
      </c>
      <c r="BS98">
        <f t="shared" si="24"/>
        <v>146674</v>
      </c>
      <c r="BT98">
        <f t="shared" si="25"/>
        <v>153830</v>
      </c>
      <c r="BU98">
        <f t="shared" si="26"/>
        <v>160986</v>
      </c>
      <c r="BV98">
        <f t="shared" si="27"/>
        <v>168142</v>
      </c>
    </row>
    <row r="99" spans="1:74" x14ac:dyDescent="0.35">
      <c r="A99" s="298" t="s">
        <v>289</v>
      </c>
      <c r="C99" s="300">
        <v>50000</v>
      </c>
      <c r="D99" s="300">
        <v>50000</v>
      </c>
      <c r="E99" s="300">
        <v>57500</v>
      </c>
      <c r="F99" s="300">
        <v>57500</v>
      </c>
      <c r="G99" s="300">
        <v>57500</v>
      </c>
      <c r="H99" s="300">
        <v>58000</v>
      </c>
      <c r="I99" s="300">
        <v>62000</v>
      </c>
      <c r="J99" s="300">
        <v>66000</v>
      </c>
      <c r="K99" s="300">
        <v>70000</v>
      </c>
      <c r="L99" s="300">
        <v>74000</v>
      </c>
      <c r="M99" s="300">
        <v>78050</v>
      </c>
      <c r="N99" s="300">
        <v>82000</v>
      </c>
      <c r="O99" s="300">
        <v>86000</v>
      </c>
      <c r="P99" s="300">
        <v>90000</v>
      </c>
      <c r="Q99" s="300">
        <v>94000</v>
      </c>
      <c r="S99" s="381">
        <v>50000</v>
      </c>
      <c r="T99" s="382">
        <v>66000</v>
      </c>
      <c r="U99" s="382">
        <v>70000</v>
      </c>
      <c r="V99" s="382">
        <v>74000</v>
      </c>
      <c r="W99" s="382">
        <v>78000</v>
      </c>
      <c r="X99" s="382">
        <v>82000</v>
      </c>
      <c r="Y99" s="382">
        <v>86000</v>
      </c>
      <c r="Z99" s="382">
        <v>90000</v>
      </c>
      <c r="AA99" s="383">
        <v>94000</v>
      </c>
      <c r="AB99" s="381">
        <v>78500</v>
      </c>
      <c r="AC99" s="382">
        <v>103600</v>
      </c>
      <c r="AD99" s="382">
        <v>109880</v>
      </c>
      <c r="AE99" s="382">
        <v>116160</v>
      </c>
      <c r="AF99" s="382">
        <v>122440</v>
      </c>
      <c r="AG99" s="382">
        <v>128720</v>
      </c>
      <c r="AH99" s="382">
        <v>135000</v>
      </c>
      <c r="AI99" s="382">
        <v>141280</v>
      </c>
      <c r="AJ99" s="383">
        <v>147560</v>
      </c>
      <c r="AL99" s="382">
        <v>52400</v>
      </c>
      <c r="AM99" s="382">
        <v>69200</v>
      </c>
      <c r="AN99" s="382">
        <v>73392</v>
      </c>
      <c r="AO99" s="382">
        <v>77584</v>
      </c>
      <c r="AP99" s="382">
        <v>81776</v>
      </c>
      <c r="AQ99" s="382">
        <v>85968</v>
      </c>
      <c r="AR99" s="382">
        <v>90160</v>
      </c>
      <c r="AS99" s="382">
        <v>94352</v>
      </c>
      <c r="AT99" s="382">
        <v>98544</v>
      </c>
      <c r="AU99" s="381">
        <v>79900</v>
      </c>
      <c r="AV99" s="382">
        <v>105450</v>
      </c>
      <c r="AW99" s="382">
        <v>111842</v>
      </c>
      <c r="AX99" s="382">
        <v>118234</v>
      </c>
      <c r="AY99" s="382">
        <v>124626</v>
      </c>
      <c r="AZ99" s="382">
        <v>131018</v>
      </c>
      <c r="BA99" s="382">
        <v>137410</v>
      </c>
      <c r="BB99" s="382">
        <v>143802</v>
      </c>
      <c r="BC99" s="383">
        <v>150194</v>
      </c>
      <c r="BE99">
        <v>58600</v>
      </c>
      <c r="BF99">
        <v>77400</v>
      </c>
      <c r="BG99">
        <f t="shared" si="14"/>
        <v>82088</v>
      </c>
      <c r="BH99">
        <f t="shared" si="15"/>
        <v>86776</v>
      </c>
      <c r="BI99">
        <f t="shared" si="16"/>
        <v>91464</v>
      </c>
      <c r="BJ99">
        <f t="shared" si="17"/>
        <v>96152</v>
      </c>
      <c r="BK99">
        <f t="shared" si="18"/>
        <v>100840</v>
      </c>
      <c r="BL99">
        <f t="shared" si="19"/>
        <v>105528</v>
      </c>
      <c r="BM99">
        <f t="shared" si="20"/>
        <v>110216</v>
      </c>
      <c r="BN99">
        <v>90000</v>
      </c>
      <c r="BO99">
        <v>118800</v>
      </c>
      <c r="BP99">
        <f t="shared" si="21"/>
        <v>126000</v>
      </c>
      <c r="BQ99">
        <f t="shared" si="22"/>
        <v>133200</v>
      </c>
      <c r="BR99">
        <f t="shared" si="23"/>
        <v>140400</v>
      </c>
      <c r="BS99">
        <f t="shared" si="24"/>
        <v>147600</v>
      </c>
      <c r="BT99">
        <f t="shared" si="25"/>
        <v>154800</v>
      </c>
      <c r="BU99">
        <f t="shared" si="26"/>
        <v>162000</v>
      </c>
      <c r="BV99">
        <f t="shared" si="27"/>
        <v>169200</v>
      </c>
    </row>
    <row r="100" spans="1:74" x14ac:dyDescent="0.35">
      <c r="A100" s="298" t="s">
        <v>290</v>
      </c>
      <c r="C100" s="300">
        <v>45100</v>
      </c>
      <c r="D100" s="300">
        <v>45100</v>
      </c>
      <c r="E100" s="300">
        <v>51850</v>
      </c>
      <c r="F100" s="300">
        <v>51850</v>
      </c>
      <c r="G100" s="300">
        <v>51850</v>
      </c>
      <c r="H100" s="300">
        <v>51850</v>
      </c>
      <c r="I100" s="300">
        <v>51850</v>
      </c>
      <c r="J100" s="300">
        <v>53900</v>
      </c>
      <c r="K100" s="300">
        <v>57150</v>
      </c>
      <c r="L100" s="300">
        <v>60400</v>
      </c>
      <c r="M100" s="300">
        <v>63650</v>
      </c>
      <c r="N100" s="300">
        <v>66950</v>
      </c>
      <c r="O100" s="300">
        <v>70200</v>
      </c>
      <c r="P100" s="300">
        <v>73450</v>
      </c>
      <c r="Q100" s="300">
        <v>76750</v>
      </c>
      <c r="S100" s="381">
        <v>40800</v>
      </c>
      <c r="T100" s="382">
        <v>53900</v>
      </c>
      <c r="U100" s="382">
        <v>57164</v>
      </c>
      <c r="V100" s="382">
        <v>60428</v>
      </c>
      <c r="W100" s="382">
        <v>63692</v>
      </c>
      <c r="X100" s="382">
        <v>66956</v>
      </c>
      <c r="Y100" s="382">
        <v>70220</v>
      </c>
      <c r="Z100" s="382">
        <v>73484</v>
      </c>
      <c r="AA100" s="383">
        <v>76748</v>
      </c>
      <c r="AB100" s="381">
        <v>65300</v>
      </c>
      <c r="AC100" s="382">
        <v>86200</v>
      </c>
      <c r="AD100" s="382">
        <v>91424</v>
      </c>
      <c r="AE100" s="382">
        <v>96648</v>
      </c>
      <c r="AF100" s="382">
        <v>101872</v>
      </c>
      <c r="AG100" s="382">
        <v>107096</v>
      </c>
      <c r="AH100" s="382">
        <v>112320</v>
      </c>
      <c r="AI100" s="382">
        <v>117544</v>
      </c>
      <c r="AJ100" s="383">
        <v>122768</v>
      </c>
      <c r="AL100" s="382">
        <v>41200</v>
      </c>
      <c r="AM100" s="382">
        <v>54400</v>
      </c>
      <c r="AN100" s="382">
        <v>57696</v>
      </c>
      <c r="AO100" s="382">
        <v>60992</v>
      </c>
      <c r="AP100" s="382">
        <v>64288</v>
      </c>
      <c r="AQ100" s="382">
        <v>67584</v>
      </c>
      <c r="AR100" s="382">
        <v>70880</v>
      </c>
      <c r="AS100" s="382">
        <v>74176</v>
      </c>
      <c r="AT100" s="382">
        <v>77472</v>
      </c>
      <c r="AU100" s="381">
        <v>65900</v>
      </c>
      <c r="AV100" s="382">
        <v>87000</v>
      </c>
      <c r="AW100" s="382">
        <v>92272</v>
      </c>
      <c r="AX100" s="382">
        <v>97544</v>
      </c>
      <c r="AY100" s="382">
        <v>102816</v>
      </c>
      <c r="AZ100" s="382">
        <v>108088</v>
      </c>
      <c r="BA100" s="382">
        <v>113360</v>
      </c>
      <c r="BB100" s="382">
        <v>118632</v>
      </c>
      <c r="BC100" s="383">
        <v>123904</v>
      </c>
      <c r="BE100">
        <v>46050</v>
      </c>
      <c r="BF100">
        <v>60800</v>
      </c>
      <c r="BG100">
        <f t="shared" si="14"/>
        <v>64484</v>
      </c>
      <c r="BH100">
        <f t="shared" si="15"/>
        <v>68168</v>
      </c>
      <c r="BI100">
        <f t="shared" si="16"/>
        <v>71852</v>
      </c>
      <c r="BJ100">
        <f t="shared" si="17"/>
        <v>75536</v>
      </c>
      <c r="BK100">
        <f t="shared" si="18"/>
        <v>79220</v>
      </c>
      <c r="BL100">
        <f t="shared" si="19"/>
        <v>82904</v>
      </c>
      <c r="BM100">
        <f t="shared" si="20"/>
        <v>86588</v>
      </c>
      <c r="BN100">
        <v>73700</v>
      </c>
      <c r="BO100">
        <v>97300</v>
      </c>
      <c r="BP100">
        <f t="shared" si="21"/>
        <v>103196</v>
      </c>
      <c r="BQ100">
        <f t="shared" si="22"/>
        <v>109092</v>
      </c>
      <c r="BR100">
        <f t="shared" si="23"/>
        <v>114988</v>
      </c>
      <c r="BS100">
        <f t="shared" si="24"/>
        <v>120884</v>
      </c>
      <c r="BT100">
        <f t="shared" si="25"/>
        <v>126780</v>
      </c>
      <c r="BU100">
        <f t="shared" si="26"/>
        <v>132676</v>
      </c>
      <c r="BV100">
        <f t="shared" si="27"/>
        <v>138572</v>
      </c>
    </row>
    <row r="101" spans="1:74" x14ac:dyDescent="0.35">
      <c r="A101" s="298" t="s">
        <v>291</v>
      </c>
      <c r="C101" s="300">
        <v>45100</v>
      </c>
      <c r="D101" s="300">
        <v>45100</v>
      </c>
      <c r="E101" s="300">
        <v>51850</v>
      </c>
      <c r="F101" s="300">
        <v>51850</v>
      </c>
      <c r="G101" s="300">
        <v>51850</v>
      </c>
      <c r="H101" s="300">
        <v>51850</v>
      </c>
      <c r="I101" s="300">
        <v>51850</v>
      </c>
      <c r="J101" s="300">
        <v>51850</v>
      </c>
      <c r="K101" s="300">
        <v>51850</v>
      </c>
      <c r="L101" s="300">
        <v>52550</v>
      </c>
      <c r="M101" s="300">
        <v>55400</v>
      </c>
      <c r="N101" s="300">
        <v>58250</v>
      </c>
      <c r="O101" s="300">
        <v>61100</v>
      </c>
      <c r="P101" s="300">
        <v>63900</v>
      </c>
      <c r="Q101" s="300">
        <v>66750</v>
      </c>
      <c r="S101" s="381">
        <v>35500</v>
      </c>
      <c r="T101" s="382">
        <v>46900</v>
      </c>
      <c r="U101" s="382">
        <v>49740</v>
      </c>
      <c r="V101" s="382">
        <v>52580</v>
      </c>
      <c r="W101" s="382">
        <v>55420</v>
      </c>
      <c r="X101" s="382">
        <v>58260</v>
      </c>
      <c r="Y101" s="382">
        <v>61100</v>
      </c>
      <c r="Z101" s="382">
        <v>63940</v>
      </c>
      <c r="AA101" s="383">
        <v>66780</v>
      </c>
      <c r="AB101" s="381">
        <v>56800</v>
      </c>
      <c r="AC101" s="382">
        <v>75000</v>
      </c>
      <c r="AD101" s="382">
        <v>79544</v>
      </c>
      <c r="AE101" s="382">
        <v>84088</v>
      </c>
      <c r="AF101" s="382">
        <v>88632</v>
      </c>
      <c r="AG101" s="382">
        <v>93176</v>
      </c>
      <c r="AH101" s="382">
        <v>97720</v>
      </c>
      <c r="AI101" s="382">
        <v>102264</v>
      </c>
      <c r="AJ101" s="383">
        <v>106808</v>
      </c>
      <c r="AL101" s="382">
        <v>36750</v>
      </c>
      <c r="AM101" s="382">
        <v>48550</v>
      </c>
      <c r="AN101" s="382">
        <v>51490</v>
      </c>
      <c r="AO101" s="382">
        <v>54430</v>
      </c>
      <c r="AP101" s="382">
        <v>57370</v>
      </c>
      <c r="AQ101" s="382">
        <v>60310</v>
      </c>
      <c r="AR101" s="382">
        <v>63250</v>
      </c>
      <c r="AS101" s="382">
        <v>66190</v>
      </c>
      <c r="AT101" s="382">
        <v>69130</v>
      </c>
      <c r="AU101" s="381">
        <v>58800</v>
      </c>
      <c r="AV101" s="382">
        <v>77600</v>
      </c>
      <c r="AW101" s="382">
        <v>82304</v>
      </c>
      <c r="AX101" s="382">
        <v>87008</v>
      </c>
      <c r="AY101" s="382">
        <v>91712</v>
      </c>
      <c r="AZ101" s="382">
        <v>96416</v>
      </c>
      <c r="BA101" s="382">
        <v>101120</v>
      </c>
      <c r="BB101" s="382">
        <v>105824</v>
      </c>
      <c r="BC101" s="383">
        <v>110528</v>
      </c>
      <c r="BE101">
        <v>41100</v>
      </c>
      <c r="BF101">
        <v>54300</v>
      </c>
      <c r="BG101">
        <f t="shared" si="14"/>
        <v>57588</v>
      </c>
      <c r="BH101">
        <f t="shared" si="15"/>
        <v>60876</v>
      </c>
      <c r="BI101">
        <f t="shared" si="16"/>
        <v>64164</v>
      </c>
      <c r="BJ101">
        <f t="shared" si="17"/>
        <v>67452</v>
      </c>
      <c r="BK101">
        <f t="shared" si="18"/>
        <v>70740</v>
      </c>
      <c r="BL101">
        <f t="shared" si="19"/>
        <v>74028</v>
      </c>
      <c r="BM101">
        <f t="shared" si="20"/>
        <v>77316</v>
      </c>
      <c r="BN101">
        <v>65750</v>
      </c>
      <c r="BO101">
        <v>86800</v>
      </c>
      <c r="BP101">
        <f t="shared" si="21"/>
        <v>92060</v>
      </c>
      <c r="BQ101">
        <f t="shared" si="22"/>
        <v>97320</v>
      </c>
      <c r="BR101">
        <f t="shared" si="23"/>
        <v>102580</v>
      </c>
      <c r="BS101">
        <f t="shared" si="24"/>
        <v>107840</v>
      </c>
      <c r="BT101">
        <f t="shared" si="25"/>
        <v>113100</v>
      </c>
      <c r="BU101">
        <f t="shared" si="26"/>
        <v>118360</v>
      </c>
      <c r="BV101">
        <f t="shared" si="27"/>
        <v>123620</v>
      </c>
    </row>
    <row r="102" spans="1:74" x14ac:dyDescent="0.35">
      <c r="A102" s="298" t="s">
        <v>292</v>
      </c>
      <c r="C102" s="300">
        <v>45100</v>
      </c>
      <c r="D102" s="300">
        <v>45100</v>
      </c>
      <c r="E102" s="300">
        <v>51850</v>
      </c>
      <c r="F102" s="300">
        <v>51850</v>
      </c>
      <c r="G102" s="300">
        <v>51850</v>
      </c>
      <c r="H102" s="300">
        <v>51850</v>
      </c>
      <c r="I102" s="300">
        <v>52400</v>
      </c>
      <c r="J102" s="300">
        <v>55800</v>
      </c>
      <c r="K102" s="300">
        <v>59150</v>
      </c>
      <c r="L102" s="300">
        <v>62550</v>
      </c>
      <c r="M102" s="300">
        <v>65950</v>
      </c>
      <c r="N102" s="300">
        <v>69300</v>
      </c>
      <c r="O102" s="300">
        <v>72700</v>
      </c>
      <c r="P102" s="300">
        <v>76050</v>
      </c>
      <c r="Q102" s="300">
        <v>79450</v>
      </c>
      <c r="S102" s="381">
        <v>42250</v>
      </c>
      <c r="T102" s="382">
        <v>55800</v>
      </c>
      <c r="U102" s="382">
        <v>59180</v>
      </c>
      <c r="V102" s="382">
        <v>62560</v>
      </c>
      <c r="W102" s="382">
        <v>65940</v>
      </c>
      <c r="X102" s="382">
        <v>69320</v>
      </c>
      <c r="Y102" s="382">
        <v>72700</v>
      </c>
      <c r="Z102" s="382">
        <v>76080</v>
      </c>
      <c r="AA102" s="383">
        <v>79460</v>
      </c>
      <c r="AB102" s="381">
        <v>67600</v>
      </c>
      <c r="AC102" s="382">
        <v>89250</v>
      </c>
      <c r="AD102" s="382">
        <v>94658</v>
      </c>
      <c r="AE102" s="382">
        <v>100066</v>
      </c>
      <c r="AF102" s="382">
        <v>105474</v>
      </c>
      <c r="AG102" s="382">
        <v>110882</v>
      </c>
      <c r="AH102" s="382">
        <v>116290</v>
      </c>
      <c r="AI102" s="382">
        <v>121698</v>
      </c>
      <c r="AJ102" s="383">
        <v>127106</v>
      </c>
      <c r="AL102" s="382">
        <v>44150</v>
      </c>
      <c r="AM102" s="382">
        <v>58300</v>
      </c>
      <c r="AN102" s="382">
        <v>61832</v>
      </c>
      <c r="AO102" s="382">
        <v>65364</v>
      </c>
      <c r="AP102" s="382">
        <v>68896</v>
      </c>
      <c r="AQ102" s="382">
        <v>72428</v>
      </c>
      <c r="AR102" s="382">
        <v>75960</v>
      </c>
      <c r="AS102" s="382">
        <v>79492</v>
      </c>
      <c r="AT102" s="382">
        <v>83024</v>
      </c>
      <c r="AU102" s="381">
        <v>70650</v>
      </c>
      <c r="AV102" s="382">
        <v>93250</v>
      </c>
      <c r="AW102" s="382">
        <v>98902</v>
      </c>
      <c r="AX102" s="382">
        <v>104554</v>
      </c>
      <c r="AY102" s="382">
        <v>110206</v>
      </c>
      <c r="AZ102" s="382">
        <v>115858</v>
      </c>
      <c r="BA102" s="382">
        <v>121510</v>
      </c>
      <c r="BB102" s="382">
        <v>127162</v>
      </c>
      <c r="BC102" s="383">
        <v>132814</v>
      </c>
      <c r="BE102">
        <v>47100</v>
      </c>
      <c r="BF102">
        <v>62200</v>
      </c>
      <c r="BG102">
        <f t="shared" si="14"/>
        <v>65968</v>
      </c>
      <c r="BH102">
        <f t="shared" si="15"/>
        <v>69736</v>
      </c>
      <c r="BI102">
        <f t="shared" si="16"/>
        <v>73504</v>
      </c>
      <c r="BJ102">
        <f t="shared" si="17"/>
        <v>77272</v>
      </c>
      <c r="BK102">
        <f t="shared" si="18"/>
        <v>81040</v>
      </c>
      <c r="BL102">
        <f t="shared" si="19"/>
        <v>84808</v>
      </c>
      <c r="BM102">
        <f t="shared" si="20"/>
        <v>88576</v>
      </c>
      <c r="BN102">
        <v>75350</v>
      </c>
      <c r="BO102">
        <v>99450</v>
      </c>
      <c r="BP102">
        <f t="shared" si="21"/>
        <v>105478</v>
      </c>
      <c r="BQ102">
        <f t="shared" si="22"/>
        <v>111506</v>
      </c>
      <c r="BR102">
        <f t="shared" si="23"/>
        <v>117534</v>
      </c>
      <c r="BS102">
        <f t="shared" si="24"/>
        <v>123562</v>
      </c>
      <c r="BT102">
        <f t="shared" si="25"/>
        <v>129590</v>
      </c>
      <c r="BU102">
        <f t="shared" si="26"/>
        <v>135618</v>
      </c>
      <c r="BV102">
        <f t="shared" si="27"/>
        <v>141646</v>
      </c>
    </row>
    <row r="103" spans="1:74" x14ac:dyDescent="0.35">
      <c r="A103" s="298" t="s">
        <v>293</v>
      </c>
      <c r="C103" s="300">
        <v>50000</v>
      </c>
      <c r="D103" s="300">
        <v>50000</v>
      </c>
      <c r="E103" s="300">
        <v>57500</v>
      </c>
      <c r="F103" s="300">
        <v>57500</v>
      </c>
      <c r="G103" s="300">
        <v>57500</v>
      </c>
      <c r="H103" s="300">
        <v>58000</v>
      </c>
      <c r="I103" s="300">
        <v>62000</v>
      </c>
      <c r="J103" s="300">
        <v>66000</v>
      </c>
      <c r="K103" s="300">
        <v>70000</v>
      </c>
      <c r="L103" s="300">
        <v>74000</v>
      </c>
      <c r="M103" s="300">
        <v>78050</v>
      </c>
      <c r="N103" s="300">
        <v>82000</v>
      </c>
      <c r="O103" s="300">
        <v>86000</v>
      </c>
      <c r="P103" s="300">
        <v>90000</v>
      </c>
      <c r="Q103" s="300">
        <v>94000</v>
      </c>
      <c r="S103" s="381">
        <v>50000</v>
      </c>
      <c r="T103" s="382">
        <v>66000</v>
      </c>
      <c r="U103" s="382">
        <v>70000</v>
      </c>
      <c r="V103" s="382">
        <v>74000</v>
      </c>
      <c r="W103" s="382">
        <v>78000</v>
      </c>
      <c r="X103" s="382">
        <v>82000</v>
      </c>
      <c r="Y103" s="382">
        <v>86000</v>
      </c>
      <c r="Z103" s="382">
        <v>90000</v>
      </c>
      <c r="AA103" s="383">
        <v>94000</v>
      </c>
      <c r="AB103" s="381">
        <v>78500</v>
      </c>
      <c r="AC103" s="382">
        <v>103600</v>
      </c>
      <c r="AD103" s="382">
        <v>109880</v>
      </c>
      <c r="AE103" s="382">
        <v>116160</v>
      </c>
      <c r="AF103" s="382">
        <v>122440</v>
      </c>
      <c r="AG103" s="382">
        <v>128720</v>
      </c>
      <c r="AH103" s="382">
        <v>135000</v>
      </c>
      <c r="AI103" s="382">
        <v>141280</v>
      </c>
      <c r="AJ103" s="383">
        <v>147560</v>
      </c>
      <c r="AL103" s="382">
        <v>52400</v>
      </c>
      <c r="AM103" s="382">
        <v>69200</v>
      </c>
      <c r="AN103" s="382">
        <v>73392</v>
      </c>
      <c r="AO103" s="382">
        <v>77584</v>
      </c>
      <c r="AP103" s="382">
        <v>81776</v>
      </c>
      <c r="AQ103" s="382">
        <v>85968</v>
      </c>
      <c r="AR103" s="382">
        <v>90160</v>
      </c>
      <c r="AS103" s="382">
        <v>94352</v>
      </c>
      <c r="AT103" s="382">
        <v>98544</v>
      </c>
      <c r="AU103" s="381">
        <v>79900</v>
      </c>
      <c r="AV103" s="382">
        <v>105450</v>
      </c>
      <c r="AW103" s="382">
        <v>111842</v>
      </c>
      <c r="AX103" s="382">
        <v>118234</v>
      </c>
      <c r="AY103" s="382">
        <v>124626</v>
      </c>
      <c r="AZ103" s="382">
        <v>131018</v>
      </c>
      <c r="BA103" s="382">
        <v>137410</v>
      </c>
      <c r="BB103" s="382">
        <v>143802</v>
      </c>
      <c r="BC103" s="383">
        <v>150194</v>
      </c>
      <c r="BE103">
        <v>58600</v>
      </c>
      <c r="BF103">
        <v>77400</v>
      </c>
      <c r="BG103">
        <f t="shared" si="14"/>
        <v>82088</v>
      </c>
      <c r="BH103">
        <f t="shared" si="15"/>
        <v>86776</v>
      </c>
      <c r="BI103">
        <f t="shared" si="16"/>
        <v>91464</v>
      </c>
      <c r="BJ103">
        <f t="shared" si="17"/>
        <v>96152</v>
      </c>
      <c r="BK103">
        <f t="shared" si="18"/>
        <v>100840</v>
      </c>
      <c r="BL103">
        <f t="shared" si="19"/>
        <v>105528</v>
      </c>
      <c r="BM103">
        <f t="shared" si="20"/>
        <v>110216</v>
      </c>
      <c r="BN103">
        <v>90000</v>
      </c>
      <c r="BO103">
        <v>118800</v>
      </c>
      <c r="BP103">
        <f t="shared" si="21"/>
        <v>126000</v>
      </c>
      <c r="BQ103">
        <f t="shared" si="22"/>
        <v>133200</v>
      </c>
      <c r="BR103">
        <f t="shared" si="23"/>
        <v>140400</v>
      </c>
      <c r="BS103">
        <f t="shared" si="24"/>
        <v>147600</v>
      </c>
      <c r="BT103">
        <f t="shared" si="25"/>
        <v>154800</v>
      </c>
      <c r="BU103">
        <f t="shared" si="26"/>
        <v>162000</v>
      </c>
      <c r="BV103">
        <f t="shared" si="27"/>
        <v>169200</v>
      </c>
    </row>
    <row r="104" spans="1:74" x14ac:dyDescent="0.35">
      <c r="A104" s="298" t="s">
        <v>294</v>
      </c>
      <c r="C104" s="300">
        <v>45100</v>
      </c>
      <c r="D104" s="300">
        <v>45100</v>
      </c>
      <c r="E104" s="300">
        <v>51850</v>
      </c>
      <c r="F104" s="300">
        <v>51850</v>
      </c>
      <c r="G104" s="300">
        <v>51850</v>
      </c>
      <c r="H104" s="300">
        <v>51850</v>
      </c>
      <c r="I104" s="300">
        <v>51850</v>
      </c>
      <c r="J104" s="300">
        <v>52050</v>
      </c>
      <c r="K104" s="300">
        <v>55200</v>
      </c>
      <c r="L104" s="300">
        <v>58350</v>
      </c>
      <c r="M104" s="300">
        <v>61500</v>
      </c>
      <c r="N104" s="300">
        <v>64650</v>
      </c>
      <c r="O104" s="300">
        <v>67800</v>
      </c>
      <c r="P104" s="300">
        <v>70950</v>
      </c>
      <c r="Q104" s="300">
        <v>74100</v>
      </c>
      <c r="S104" s="381">
        <v>39400</v>
      </c>
      <c r="T104" s="382">
        <v>52050</v>
      </c>
      <c r="U104" s="382">
        <v>55202</v>
      </c>
      <c r="V104" s="382">
        <v>58354</v>
      </c>
      <c r="W104" s="382">
        <v>61506</v>
      </c>
      <c r="X104" s="382">
        <v>64658</v>
      </c>
      <c r="Y104" s="382">
        <v>67810</v>
      </c>
      <c r="Z104" s="382">
        <v>70962</v>
      </c>
      <c r="AA104" s="383">
        <v>74114</v>
      </c>
      <c r="AB104" s="381">
        <v>63050</v>
      </c>
      <c r="AC104" s="382">
        <v>83250</v>
      </c>
      <c r="AD104" s="382">
        <v>88294</v>
      </c>
      <c r="AE104" s="382">
        <v>93338</v>
      </c>
      <c r="AF104" s="382">
        <v>98382</v>
      </c>
      <c r="AG104" s="382">
        <v>103426</v>
      </c>
      <c r="AH104" s="382">
        <v>108470</v>
      </c>
      <c r="AI104" s="382">
        <v>113514</v>
      </c>
      <c r="AJ104" s="383">
        <v>118558</v>
      </c>
      <c r="AL104" s="382">
        <v>39400</v>
      </c>
      <c r="AM104" s="382">
        <v>52050</v>
      </c>
      <c r="AN104" s="382">
        <v>55202</v>
      </c>
      <c r="AO104" s="382">
        <v>58354</v>
      </c>
      <c r="AP104" s="382">
        <v>61506</v>
      </c>
      <c r="AQ104" s="382">
        <v>64658</v>
      </c>
      <c r="AR104" s="382">
        <v>67810</v>
      </c>
      <c r="AS104" s="382">
        <v>70962</v>
      </c>
      <c r="AT104" s="382">
        <v>74114</v>
      </c>
      <c r="AU104" s="381">
        <v>63050</v>
      </c>
      <c r="AV104" s="382">
        <v>83250</v>
      </c>
      <c r="AW104" s="382">
        <v>88294</v>
      </c>
      <c r="AX104" s="382">
        <v>93338</v>
      </c>
      <c r="AY104" s="382">
        <v>98382</v>
      </c>
      <c r="AZ104" s="382">
        <v>103426</v>
      </c>
      <c r="BA104" s="382">
        <v>108470</v>
      </c>
      <c r="BB104" s="382">
        <v>113514</v>
      </c>
      <c r="BC104" s="383">
        <v>118558</v>
      </c>
      <c r="BE104">
        <v>44050</v>
      </c>
      <c r="BF104">
        <v>58150</v>
      </c>
      <c r="BG104">
        <f t="shared" si="14"/>
        <v>61674</v>
      </c>
      <c r="BH104">
        <f t="shared" si="15"/>
        <v>65198</v>
      </c>
      <c r="BI104">
        <f t="shared" si="16"/>
        <v>68722</v>
      </c>
      <c r="BJ104">
        <f t="shared" si="17"/>
        <v>72246</v>
      </c>
      <c r="BK104">
        <f t="shared" si="18"/>
        <v>75770</v>
      </c>
      <c r="BL104">
        <f t="shared" si="19"/>
        <v>79294</v>
      </c>
      <c r="BM104">
        <f t="shared" si="20"/>
        <v>82818</v>
      </c>
      <c r="BN104">
        <v>70500</v>
      </c>
      <c r="BO104">
        <v>93050</v>
      </c>
      <c r="BP104">
        <f t="shared" si="21"/>
        <v>98690</v>
      </c>
      <c r="BQ104">
        <f t="shared" si="22"/>
        <v>104330</v>
      </c>
      <c r="BR104">
        <f t="shared" si="23"/>
        <v>109970</v>
      </c>
      <c r="BS104">
        <f t="shared" si="24"/>
        <v>115610</v>
      </c>
      <c r="BT104">
        <f t="shared" si="25"/>
        <v>121250</v>
      </c>
      <c r="BU104">
        <f t="shared" si="26"/>
        <v>126890</v>
      </c>
      <c r="BV104">
        <f t="shared" si="27"/>
        <v>132530</v>
      </c>
    </row>
    <row r="105" spans="1:74" x14ac:dyDescent="0.35">
      <c r="A105" s="298" t="s">
        <v>295</v>
      </c>
      <c r="C105" s="300">
        <v>45100</v>
      </c>
      <c r="D105" s="300">
        <v>45100</v>
      </c>
      <c r="E105" s="300">
        <v>51850</v>
      </c>
      <c r="F105" s="300">
        <v>51850</v>
      </c>
      <c r="G105" s="300">
        <v>51850</v>
      </c>
      <c r="H105" s="300">
        <v>51850</v>
      </c>
      <c r="I105" s="300">
        <v>51850</v>
      </c>
      <c r="J105" s="300">
        <v>51850</v>
      </c>
      <c r="K105" s="300">
        <v>52800</v>
      </c>
      <c r="L105" s="300">
        <v>55800</v>
      </c>
      <c r="M105" s="300">
        <v>58850</v>
      </c>
      <c r="N105" s="300">
        <v>61850</v>
      </c>
      <c r="O105" s="300">
        <v>64850</v>
      </c>
      <c r="P105" s="300">
        <v>67900</v>
      </c>
      <c r="Q105" s="300">
        <v>70900</v>
      </c>
      <c r="S105" s="381">
        <v>37700</v>
      </c>
      <c r="T105" s="382">
        <v>49800</v>
      </c>
      <c r="U105" s="382">
        <v>52816</v>
      </c>
      <c r="V105" s="382">
        <v>55832</v>
      </c>
      <c r="W105" s="382">
        <v>58848</v>
      </c>
      <c r="X105" s="382">
        <v>61864</v>
      </c>
      <c r="Y105" s="382">
        <v>64880</v>
      </c>
      <c r="Z105" s="382">
        <v>67896</v>
      </c>
      <c r="AA105" s="383">
        <v>70912</v>
      </c>
      <c r="AB105" s="381">
        <v>60300</v>
      </c>
      <c r="AC105" s="382">
        <v>79600</v>
      </c>
      <c r="AD105" s="382">
        <v>84424</v>
      </c>
      <c r="AE105" s="382">
        <v>89248</v>
      </c>
      <c r="AF105" s="382">
        <v>94072</v>
      </c>
      <c r="AG105" s="382">
        <v>98896</v>
      </c>
      <c r="AH105" s="382">
        <v>103720</v>
      </c>
      <c r="AI105" s="382">
        <v>108544</v>
      </c>
      <c r="AJ105" s="383">
        <v>113368</v>
      </c>
      <c r="AL105" s="382">
        <v>39550</v>
      </c>
      <c r="AM105" s="382">
        <v>52250</v>
      </c>
      <c r="AN105" s="382">
        <v>55414</v>
      </c>
      <c r="AO105" s="382">
        <v>58578</v>
      </c>
      <c r="AP105" s="382">
        <v>61742</v>
      </c>
      <c r="AQ105" s="382">
        <v>64906</v>
      </c>
      <c r="AR105" s="382">
        <v>68070</v>
      </c>
      <c r="AS105" s="382">
        <v>71234</v>
      </c>
      <c r="AT105" s="382">
        <v>74398</v>
      </c>
      <c r="AU105" s="381">
        <v>63300</v>
      </c>
      <c r="AV105" s="382">
        <v>83550</v>
      </c>
      <c r="AW105" s="382">
        <v>88614</v>
      </c>
      <c r="AX105" s="382">
        <v>93678</v>
      </c>
      <c r="AY105" s="382">
        <v>98742</v>
      </c>
      <c r="AZ105" s="382">
        <v>103806</v>
      </c>
      <c r="BA105" s="382">
        <v>108870</v>
      </c>
      <c r="BB105" s="382">
        <v>113934</v>
      </c>
      <c r="BC105" s="383">
        <v>118998</v>
      </c>
      <c r="BE105">
        <v>44250</v>
      </c>
      <c r="BF105">
        <v>58450</v>
      </c>
      <c r="BG105">
        <f t="shared" si="14"/>
        <v>61990</v>
      </c>
      <c r="BH105">
        <f t="shared" si="15"/>
        <v>65530</v>
      </c>
      <c r="BI105">
        <f t="shared" si="16"/>
        <v>69070</v>
      </c>
      <c r="BJ105">
        <f t="shared" si="17"/>
        <v>72610</v>
      </c>
      <c r="BK105">
        <f t="shared" si="18"/>
        <v>76150</v>
      </c>
      <c r="BL105">
        <f t="shared" si="19"/>
        <v>79690</v>
      </c>
      <c r="BM105">
        <f t="shared" si="20"/>
        <v>83230</v>
      </c>
      <c r="BN105">
        <v>70800</v>
      </c>
      <c r="BO105">
        <v>93450</v>
      </c>
      <c r="BP105">
        <f t="shared" si="21"/>
        <v>99114</v>
      </c>
      <c r="BQ105">
        <f t="shared" si="22"/>
        <v>104778</v>
      </c>
      <c r="BR105">
        <f t="shared" si="23"/>
        <v>110442</v>
      </c>
      <c r="BS105">
        <f t="shared" si="24"/>
        <v>116106</v>
      </c>
      <c r="BT105">
        <f t="shared" si="25"/>
        <v>121770</v>
      </c>
      <c r="BU105">
        <f t="shared" si="26"/>
        <v>127434</v>
      </c>
      <c r="BV105">
        <f t="shared" si="27"/>
        <v>133098</v>
      </c>
    </row>
    <row r="106" spans="1:74" x14ac:dyDescent="0.35">
      <c r="A106" s="298" t="s">
        <v>296</v>
      </c>
      <c r="C106" s="300">
        <v>45100</v>
      </c>
      <c r="D106" s="300">
        <v>45100</v>
      </c>
      <c r="E106" s="300">
        <v>51850</v>
      </c>
      <c r="F106" s="300">
        <v>51850</v>
      </c>
      <c r="G106" s="300">
        <v>51850</v>
      </c>
      <c r="H106" s="300">
        <v>51850</v>
      </c>
      <c r="I106" s="300">
        <v>51850</v>
      </c>
      <c r="J106" s="300">
        <v>51850</v>
      </c>
      <c r="K106" s="300">
        <v>53700</v>
      </c>
      <c r="L106" s="300">
        <v>56800</v>
      </c>
      <c r="M106" s="300">
        <v>59850</v>
      </c>
      <c r="N106" s="300">
        <v>62900</v>
      </c>
      <c r="O106" s="300">
        <v>66000</v>
      </c>
      <c r="P106" s="300">
        <v>69050</v>
      </c>
      <c r="Q106" s="300">
        <v>72100</v>
      </c>
      <c r="S106" s="381">
        <v>39000</v>
      </c>
      <c r="T106" s="382">
        <v>51500</v>
      </c>
      <c r="U106" s="382">
        <v>54620</v>
      </c>
      <c r="V106" s="382">
        <v>57740</v>
      </c>
      <c r="W106" s="382">
        <v>60860</v>
      </c>
      <c r="X106" s="382">
        <v>63980</v>
      </c>
      <c r="Y106" s="382">
        <v>67100</v>
      </c>
      <c r="Z106" s="382">
        <v>70220</v>
      </c>
      <c r="AA106" s="383">
        <v>73340</v>
      </c>
      <c r="AB106" s="381">
        <v>62400</v>
      </c>
      <c r="AC106" s="382">
        <v>82350</v>
      </c>
      <c r="AD106" s="382">
        <v>87342</v>
      </c>
      <c r="AE106" s="382">
        <v>92334</v>
      </c>
      <c r="AF106" s="382">
        <v>97326</v>
      </c>
      <c r="AG106" s="382">
        <v>102318</v>
      </c>
      <c r="AH106" s="382">
        <v>107310</v>
      </c>
      <c r="AI106" s="382">
        <v>112302</v>
      </c>
      <c r="AJ106" s="383">
        <v>117294</v>
      </c>
      <c r="AL106" s="382">
        <v>39000</v>
      </c>
      <c r="AM106" s="382">
        <v>51500</v>
      </c>
      <c r="AN106" s="382">
        <v>54620</v>
      </c>
      <c r="AO106" s="382">
        <v>57740</v>
      </c>
      <c r="AP106" s="382">
        <v>60860</v>
      </c>
      <c r="AQ106" s="382">
        <v>63980</v>
      </c>
      <c r="AR106" s="382">
        <v>67100</v>
      </c>
      <c r="AS106" s="382">
        <v>70220</v>
      </c>
      <c r="AT106" s="382">
        <v>73340</v>
      </c>
      <c r="AU106" s="381">
        <v>62400</v>
      </c>
      <c r="AV106" s="382">
        <v>82350</v>
      </c>
      <c r="AW106" s="382">
        <v>87342</v>
      </c>
      <c r="AX106" s="382">
        <v>92334</v>
      </c>
      <c r="AY106" s="382">
        <v>97326</v>
      </c>
      <c r="AZ106" s="382">
        <v>102318</v>
      </c>
      <c r="BA106" s="382">
        <v>107310</v>
      </c>
      <c r="BB106" s="382">
        <v>112302</v>
      </c>
      <c r="BC106" s="383">
        <v>117294</v>
      </c>
      <c r="BE106">
        <v>41100</v>
      </c>
      <c r="BF106">
        <v>54300</v>
      </c>
      <c r="BG106">
        <f t="shared" si="14"/>
        <v>57588</v>
      </c>
      <c r="BH106">
        <f t="shared" si="15"/>
        <v>60876</v>
      </c>
      <c r="BI106">
        <f t="shared" si="16"/>
        <v>64164</v>
      </c>
      <c r="BJ106">
        <f t="shared" si="17"/>
        <v>67452</v>
      </c>
      <c r="BK106">
        <f t="shared" si="18"/>
        <v>70740</v>
      </c>
      <c r="BL106">
        <f t="shared" si="19"/>
        <v>74028</v>
      </c>
      <c r="BM106">
        <f t="shared" si="20"/>
        <v>77316</v>
      </c>
      <c r="BN106">
        <v>65750</v>
      </c>
      <c r="BO106">
        <v>86800</v>
      </c>
      <c r="BP106">
        <f t="shared" si="21"/>
        <v>92060</v>
      </c>
      <c r="BQ106">
        <f t="shared" si="22"/>
        <v>97320</v>
      </c>
      <c r="BR106">
        <f t="shared" si="23"/>
        <v>102580</v>
      </c>
      <c r="BS106">
        <f t="shared" si="24"/>
        <v>107840</v>
      </c>
      <c r="BT106">
        <f t="shared" si="25"/>
        <v>113100</v>
      </c>
      <c r="BU106">
        <f t="shared" si="26"/>
        <v>118360</v>
      </c>
      <c r="BV106">
        <f t="shared" si="27"/>
        <v>123620</v>
      </c>
    </row>
    <row r="107" spans="1:74" x14ac:dyDescent="0.35">
      <c r="A107" s="298" t="s">
        <v>297</v>
      </c>
      <c r="C107" s="300">
        <v>54100</v>
      </c>
      <c r="D107" s="300">
        <v>54100</v>
      </c>
      <c r="E107" s="300">
        <v>63100</v>
      </c>
      <c r="F107" s="300">
        <v>63100</v>
      </c>
      <c r="G107" s="300">
        <v>63100</v>
      </c>
      <c r="H107" s="300">
        <v>63100</v>
      </c>
      <c r="I107" s="300">
        <v>63100</v>
      </c>
      <c r="J107" s="300">
        <v>63100</v>
      </c>
      <c r="K107" s="300">
        <v>63100</v>
      </c>
      <c r="L107" s="300">
        <v>63100</v>
      </c>
      <c r="M107" s="300">
        <v>63100</v>
      </c>
      <c r="N107" s="300">
        <v>63100</v>
      </c>
      <c r="O107" s="300">
        <v>63100</v>
      </c>
      <c r="P107" s="300">
        <v>63900</v>
      </c>
      <c r="Q107" s="300">
        <v>66750</v>
      </c>
      <c r="S107" s="381">
        <v>35500</v>
      </c>
      <c r="T107" s="382">
        <v>46900</v>
      </c>
      <c r="U107" s="382">
        <v>49740</v>
      </c>
      <c r="V107" s="382">
        <v>52580</v>
      </c>
      <c r="W107" s="382">
        <v>55420</v>
      </c>
      <c r="X107" s="382">
        <v>58260</v>
      </c>
      <c r="Y107" s="382">
        <v>61100</v>
      </c>
      <c r="Z107" s="382">
        <v>63940</v>
      </c>
      <c r="AA107" s="383">
        <v>66780</v>
      </c>
      <c r="AB107" s="381">
        <v>56800</v>
      </c>
      <c r="AC107" s="382">
        <v>75000</v>
      </c>
      <c r="AD107" s="382">
        <v>79544</v>
      </c>
      <c r="AE107" s="382">
        <v>84088</v>
      </c>
      <c r="AF107" s="382">
        <v>88632</v>
      </c>
      <c r="AG107" s="382">
        <v>93176</v>
      </c>
      <c r="AH107" s="382">
        <v>97720</v>
      </c>
      <c r="AI107" s="382">
        <v>102264</v>
      </c>
      <c r="AJ107" s="383">
        <v>106808</v>
      </c>
      <c r="AL107" s="382">
        <v>36750</v>
      </c>
      <c r="AM107" s="382">
        <v>48550</v>
      </c>
      <c r="AN107" s="382">
        <v>51490</v>
      </c>
      <c r="AO107" s="382">
        <v>54430</v>
      </c>
      <c r="AP107" s="382">
        <v>57370</v>
      </c>
      <c r="AQ107" s="382">
        <v>60310</v>
      </c>
      <c r="AR107" s="382">
        <v>63250</v>
      </c>
      <c r="AS107" s="382">
        <v>66190</v>
      </c>
      <c r="AT107" s="382">
        <v>69130</v>
      </c>
      <c r="AU107" s="381">
        <v>58800</v>
      </c>
      <c r="AV107" s="382">
        <v>77600</v>
      </c>
      <c r="AW107" s="382">
        <v>82304</v>
      </c>
      <c r="AX107" s="382">
        <v>87008</v>
      </c>
      <c r="AY107" s="382">
        <v>91712</v>
      </c>
      <c r="AZ107" s="382">
        <v>96416</v>
      </c>
      <c r="BA107" s="382">
        <v>101120</v>
      </c>
      <c r="BB107" s="382">
        <v>105824</v>
      </c>
      <c r="BC107" s="383">
        <v>110528</v>
      </c>
      <c r="BE107">
        <v>41100</v>
      </c>
      <c r="BF107">
        <v>54300</v>
      </c>
      <c r="BG107">
        <f t="shared" si="14"/>
        <v>57588</v>
      </c>
      <c r="BH107">
        <f t="shared" si="15"/>
        <v>60876</v>
      </c>
      <c r="BI107">
        <f t="shared" si="16"/>
        <v>64164</v>
      </c>
      <c r="BJ107">
        <f t="shared" si="17"/>
        <v>67452</v>
      </c>
      <c r="BK107">
        <f t="shared" si="18"/>
        <v>70740</v>
      </c>
      <c r="BL107">
        <f t="shared" si="19"/>
        <v>74028</v>
      </c>
      <c r="BM107">
        <f t="shared" si="20"/>
        <v>77316</v>
      </c>
      <c r="BN107">
        <v>65750</v>
      </c>
      <c r="BO107">
        <v>86800</v>
      </c>
      <c r="BP107">
        <f t="shared" si="21"/>
        <v>92060</v>
      </c>
      <c r="BQ107">
        <f t="shared" si="22"/>
        <v>97320</v>
      </c>
      <c r="BR107">
        <f t="shared" si="23"/>
        <v>102580</v>
      </c>
      <c r="BS107">
        <f t="shared" si="24"/>
        <v>107840</v>
      </c>
      <c r="BT107">
        <f t="shared" si="25"/>
        <v>113100</v>
      </c>
      <c r="BU107">
        <f t="shared" si="26"/>
        <v>118360</v>
      </c>
      <c r="BV107">
        <f t="shared" si="27"/>
        <v>123620</v>
      </c>
    </row>
    <row r="108" spans="1:74" x14ac:dyDescent="0.35">
      <c r="A108" s="298" t="s">
        <v>298</v>
      </c>
      <c r="C108" s="300">
        <v>45100</v>
      </c>
      <c r="D108" s="300">
        <v>45100</v>
      </c>
      <c r="E108" s="300">
        <v>51850</v>
      </c>
      <c r="F108" s="300">
        <v>51850</v>
      </c>
      <c r="G108" s="300">
        <v>51850</v>
      </c>
      <c r="H108" s="300">
        <v>51850</v>
      </c>
      <c r="I108" s="300">
        <v>51850</v>
      </c>
      <c r="J108" s="300">
        <v>51850</v>
      </c>
      <c r="K108" s="300">
        <v>51850</v>
      </c>
      <c r="L108" s="300">
        <v>52550</v>
      </c>
      <c r="M108" s="300">
        <v>55400</v>
      </c>
      <c r="N108" s="300">
        <v>58250</v>
      </c>
      <c r="O108" s="300">
        <v>61100</v>
      </c>
      <c r="P108" s="300">
        <v>63900</v>
      </c>
      <c r="Q108" s="300">
        <v>66750</v>
      </c>
      <c r="S108" s="381">
        <v>35500</v>
      </c>
      <c r="T108" s="382">
        <v>46900</v>
      </c>
      <c r="U108" s="382">
        <v>49740</v>
      </c>
      <c r="V108" s="382">
        <v>52580</v>
      </c>
      <c r="W108" s="382">
        <v>55420</v>
      </c>
      <c r="X108" s="382">
        <v>58260</v>
      </c>
      <c r="Y108" s="382">
        <v>61100</v>
      </c>
      <c r="Z108" s="382">
        <v>63940</v>
      </c>
      <c r="AA108" s="383">
        <v>66780</v>
      </c>
      <c r="AB108" s="381">
        <v>56800</v>
      </c>
      <c r="AC108" s="382">
        <v>75000</v>
      </c>
      <c r="AD108" s="382">
        <v>79544</v>
      </c>
      <c r="AE108" s="382">
        <v>84088</v>
      </c>
      <c r="AF108" s="382">
        <v>88632</v>
      </c>
      <c r="AG108" s="382">
        <v>93176</v>
      </c>
      <c r="AH108" s="382">
        <v>97720</v>
      </c>
      <c r="AI108" s="382">
        <v>102264</v>
      </c>
      <c r="AJ108" s="383">
        <v>106808</v>
      </c>
      <c r="AL108" s="382">
        <v>36750</v>
      </c>
      <c r="AM108" s="382">
        <v>48550</v>
      </c>
      <c r="AN108" s="382">
        <v>51490</v>
      </c>
      <c r="AO108" s="382">
        <v>54430</v>
      </c>
      <c r="AP108" s="382">
        <v>57370</v>
      </c>
      <c r="AQ108" s="382">
        <v>60310</v>
      </c>
      <c r="AR108" s="382">
        <v>63250</v>
      </c>
      <c r="AS108" s="382">
        <v>66190</v>
      </c>
      <c r="AT108" s="382">
        <v>69130</v>
      </c>
      <c r="AU108" s="381">
        <v>58800</v>
      </c>
      <c r="AV108" s="382">
        <v>77600</v>
      </c>
      <c r="AW108" s="382">
        <v>82304</v>
      </c>
      <c r="AX108" s="382">
        <v>87008</v>
      </c>
      <c r="AY108" s="382">
        <v>91712</v>
      </c>
      <c r="AZ108" s="382">
        <v>96416</v>
      </c>
      <c r="BA108" s="382">
        <v>101120</v>
      </c>
      <c r="BB108" s="382">
        <v>105824</v>
      </c>
      <c r="BC108" s="383">
        <v>110528</v>
      </c>
      <c r="BE108">
        <v>41100</v>
      </c>
      <c r="BF108">
        <v>54300</v>
      </c>
      <c r="BG108">
        <f t="shared" si="14"/>
        <v>57588</v>
      </c>
      <c r="BH108">
        <f t="shared" si="15"/>
        <v>60876</v>
      </c>
      <c r="BI108">
        <f t="shared" si="16"/>
        <v>64164</v>
      </c>
      <c r="BJ108">
        <f t="shared" si="17"/>
        <v>67452</v>
      </c>
      <c r="BK108">
        <f t="shared" si="18"/>
        <v>70740</v>
      </c>
      <c r="BL108">
        <f t="shared" si="19"/>
        <v>74028</v>
      </c>
      <c r="BM108">
        <f t="shared" si="20"/>
        <v>77316</v>
      </c>
      <c r="BN108">
        <v>65750</v>
      </c>
      <c r="BO108">
        <v>86800</v>
      </c>
      <c r="BP108">
        <f t="shared" si="21"/>
        <v>92060</v>
      </c>
      <c r="BQ108">
        <f t="shared" si="22"/>
        <v>97320</v>
      </c>
      <c r="BR108">
        <f t="shared" si="23"/>
        <v>102580</v>
      </c>
      <c r="BS108">
        <f t="shared" si="24"/>
        <v>107840</v>
      </c>
      <c r="BT108">
        <f t="shared" si="25"/>
        <v>113100</v>
      </c>
      <c r="BU108">
        <f t="shared" si="26"/>
        <v>118360</v>
      </c>
      <c r="BV108">
        <f t="shared" si="27"/>
        <v>123620</v>
      </c>
    </row>
    <row r="109" spans="1:74" x14ac:dyDescent="0.35">
      <c r="A109" s="298" t="s">
        <v>299</v>
      </c>
      <c r="C109" s="300">
        <v>50000</v>
      </c>
      <c r="D109" s="300">
        <v>50000</v>
      </c>
      <c r="E109" s="300">
        <v>57500</v>
      </c>
      <c r="F109" s="300">
        <v>57500</v>
      </c>
      <c r="G109" s="300">
        <v>57500</v>
      </c>
      <c r="H109" s="300">
        <v>58000</v>
      </c>
      <c r="I109" s="300">
        <v>62000</v>
      </c>
      <c r="J109" s="300">
        <v>66000</v>
      </c>
      <c r="K109" s="300">
        <v>70000</v>
      </c>
      <c r="L109" s="300">
        <v>74000</v>
      </c>
      <c r="M109" s="300">
        <v>78050</v>
      </c>
      <c r="N109" s="300">
        <v>82000</v>
      </c>
      <c r="O109" s="300">
        <v>86000</v>
      </c>
      <c r="P109" s="300">
        <v>90000</v>
      </c>
      <c r="Q109" s="300">
        <v>94000</v>
      </c>
      <c r="S109" s="381">
        <v>50000</v>
      </c>
      <c r="T109" s="382">
        <v>66000</v>
      </c>
      <c r="U109" s="382">
        <v>70000</v>
      </c>
      <c r="V109" s="382">
        <v>74000</v>
      </c>
      <c r="W109" s="382">
        <v>78000</v>
      </c>
      <c r="X109" s="382">
        <v>82000</v>
      </c>
      <c r="Y109" s="382">
        <v>86000</v>
      </c>
      <c r="Z109" s="382">
        <v>90000</v>
      </c>
      <c r="AA109" s="383">
        <v>94000</v>
      </c>
      <c r="AB109" s="381">
        <v>78500</v>
      </c>
      <c r="AC109" s="382">
        <v>103600</v>
      </c>
      <c r="AD109" s="382">
        <v>109880</v>
      </c>
      <c r="AE109" s="382">
        <v>116160</v>
      </c>
      <c r="AF109" s="382">
        <v>122440</v>
      </c>
      <c r="AG109" s="382">
        <v>128720</v>
      </c>
      <c r="AH109" s="382">
        <v>135000</v>
      </c>
      <c r="AI109" s="382">
        <v>141280</v>
      </c>
      <c r="AJ109" s="383">
        <v>147560</v>
      </c>
      <c r="AL109" s="382">
        <v>52400</v>
      </c>
      <c r="AM109" s="382">
        <v>69200</v>
      </c>
      <c r="AN109" s="382">
        <v>73392</v>
      </c>
      <c r="AO109" s="382">
        <v>77584</v>
      </c>
      <c r="AP109" s="382">
        <v>81776</v>
      </c>
      <c r="AQ109" s="382">
        <v>85968</v>
      </c>
      <c r="AR109" s="382">
        <v>90160</v>
      </c>
      <c r="AS109" s="382">
        <v>94352</v>
      </c>
      <c r="AT109" s="382">
        <v>98544</v>
      </c>
      <c r="AU109" s="381">
        <v>79900</v>
      </c>
      <c r="AV109" s="382">
        <v>105450</v>
      </c>
      <c r="AW109" s="382">
        <v>111842</v>
      </c>
      <c r="AX109" s="382">
        <v>118234</v>
      </c>
      <c r="AY109" s="382">
        <v>124626</v>
      </c>
      <c r="AZ109" s="382">
        <v>131018</v>
      </c>
      <c r="BA109" s="382">
        <v>137410</v>
      </c>
      <c r="BB109" s="382">
        <v>143802</v>
      </c>
      <c r="BC109" s="383">
        <v>150194</v>
      </c>
      <c r="BE109">
        <v>58600</v>
      </c>
      <c r="BF109">
        <v>77400</v>
      </c>
      <c r="BG109">
        <f t="shared" si="14"/>
        <v>82088</v>
      </c>
      <c r="BH109">
        <f t="shared" si="15"/>
        <v>86776</v>
      </c>
      <c r="BI109">
        <f t="shared" si="16"/>
        <v>91464</v>
      </c>
      <c r="BJ109">
        <f t="shared" si="17"/>
        <v>96152</v>
      </c>
      <c r="BK109">
        <f t="shared" si="18"/>
        <v>100840</v>
      </c>
      <c r="BL109">
        <f t="shared" si="19"/>
        <v>105528</v>
      </c>
      <c r="BM109">
        <f t="shared" si="20"/>
        <v>110216</v>
      </c>
      <c r="BN109">
        <v>90000</v>
      </c>
      <c r="BO109">
        <v>118800</v>
      </c>
      <c r="BP109">
        <f t="shared" si="21"/>
        <v>126000</v>
      </c>
      <c r="BQ109">
        <f t="shared" si="22"/>
        <v>133200</v>
      </c>
      <c r="BR109">
        <f t="shared" si="23"/>
        <v>140400</v>
      </c>
      <c r="BS109">
        <f t="shared" si="24"/>
        <v>147600</v>
      </c>
      <c r="BT109">
        <f t="shared" si="25"/>
        <v>154800</v>
      </c>
      <c r="BU109">
        <f t="shared" si="26"/>
        <v>162000</v>
      </c>
      <c r="BV109">
        <f t="shared" si="27"/>
        <v>169200</v>
      </c>
    </row>
    <row r="110" spans="1:74" x14ac:dyDescent="0.35">
      <c r="A110" s="298" t="s">
        <v>300</v>
      </c>
      <c r="C110" s="300">
        <v>45100</v>
      </c>
      <c r="D110" s="300">
        <v>45100</v>
      </c>
      <c r="E110" s="300">
        <v>51850</v>
      </c>
      <c r="F110" s="300">
        <v>51850</v>
      </c>
      <c r="G110" s="300">
        <v>51850</v>
      </c>
      <c r="H110" s="300">
        <v>51850</v>
      </c>
      <c r="I110" s="300">
        <v>51850</v>
      </c>
      <c r="J110" s="300">
        <v>51850</v>
      </c>
      <c r="K110" s="300">
        <v>51850</v>
      </c>
      <c r="L110" s="300">
        <v>52550</v>
      </c>
      <c r="M110" s="300">
        <v>55400</v>
      </c>
      <c r="N110" s="300">
        <v>58250</v>
      </c>
      <c r="O110" s="300">
        <v>61100</v>
      </c>
      <c r="P110" s="300">
        <v>63900</v>
      </c>
      <c r="Q110" s="300">
        <v>66750</v>
      </c>
      <c r="S110" s="381">
        <v>35500</v>
      </c>
      <c r="T110" s="382">
        <v>46900</v>
      </c>
      <c r="U110" s="382">
        <v>49740</v>
      </c>
      <c r="V110" s="382">
        <v>52580</v>
      </c>
      <c r="W110" s="382">
        <v>55420</v>
      </c>
      <c r="X110" s="382">
        <v>58260</v>
      </c>
      <c r="Y110" s="382">
        <v>61100</v>
      </c>
      <c r="Z110" s="382">
        <v>63940</v>
      </c>
      <c r="AA110" s="383">
        <v>66780</v>
      </c>
      <c r="AB110" s="381">
        <v>56800</v>
      </c>
      <c r="AC110" s="382">
        <v>75000</v>
      </c>
      <c r="AD110" s="382">
        <v>79544</v>
      </c>
      <c r="AE110" s="382">
        <v>84088</v>
      </c>
      <c r="AF110" s="382">
        <v>88632</v>
      </c>
      <c r="AG110" s="382">
        <v>93176</v>
      </c>
      <c r="AH110" s="382">
        <v>97720</v>
      </c>
      <c r="AI110" s="382">
        <v>102264</v>
      </c>
      <c r="AJ110" s="383">
        <v>106808</v>
      </c>
      <c r="AL110" s="382">
        <v>36750</v>
      </c>
      <c r="AM110" s="382">
        <v>48550</v>
      </c>
      <c r="AN110" s="382">
        <v>51490</v>
      </c>
      <c r="AO110" s="382">
        <v>54430</v>
      </c>
      <c r="AP110" s="382">
        <v>57370</v>
      </c>
      <c r="AQ110" s="382">
        <v>60310</v>
      </c>
      <c r="AR110" s="382">
        <v>63250</v>
      </c>
      <c r="AS110" s="382">
        <v>66190</v>
      </c>
      <c r="AT110" s="382">
        <v>69130</v>
      </c>
      <c r="AU110" s="381">
        <v>58800</v>
      </c>
      <c r="AV110" s="382">
        <v>77600</v>
      </c>
      <c r="AW110" s="382">
        <v>82304</v>
      </c>
      <c r="AX110" s="382">
        <v>87008</v>
      </c>
      <c r="AY110" s="382">
        <v>91712</v>
      </c>
      <c r="AZ110" s="382">
        <v>96416</v>
      </c>
      <c r="BA110" s="382">
        <v>101120</v>
      </c>
      <c r="BB110" s="382">
        <v>105824</v>
      </c>
      <c r="BC110" s="383">
        <v>110528</v>
      </c>
      <c r="BE110">
        <v>41100</v>
      </c>
      <c r="BF110">
        <v>54300</v>
      </c>
      <c r="BG110">
        <f t="shared" si="14"/>
        <v>57588</v>
      </c>
      <c r="BH110">
        <f t="shared" si="15"/>
        <v>60876</v>
      </c>
      <c r="BI110">
        <f t="shared" si="16"/>
        <v>64164</v>
      </c>
      <c r="BJ110">
        <f t="shared" si="17"/>
        <v>67452</v>
      </c>
      <c r="BK110">
        <f t="shared" si="18"/>
        <v>70740</v>
      </c>
      <c r="BL110">
        <f t="shared" si="19"/>
        <v>74028</v>
      </c>
      <c r="BM110">
        <f t="shared" si="20"/>
        <v>77316</v>
      </c>
      <c r="BN110">
        <v>65750</v>
      </c>
      <c r="BO110">
        <v>86800</v>
      </c>
      <c r="BP110">
        <f t="shared" si="21"/>
        <v>92060</v>
      </c>
      <c r="BQ110">
        <f t="shared" si="22"/>
        <v>97320</v>
      </c>
      <c r="BR110">
        <f t="shared" si="23"/>
        <v>102580</v>
      </c>
      <c r="BS110">
        <f t="shared" si="24"/>
        <v>107840</v>
      </c>
      <c r="BT110">
        <f t="shared" si="25"/>
        <v>113100</v>
      </c>
      <c r="BU110">
        <f t="shared" si="26"/>
        <v>118360</v>
      </c>
      <c r="BV110">
        <f t="shared" si="27"/>
        <v>123620</v>
      </c>
    </row>
    <row r="111" spans="1:74" x14ac:dyDescent="0.35">
      <c r="A111" s="298" t="s">
        <v>301</v>
      </c>
      <c r="C111" s="300">
        <v>54100</v>
      </c>
      <c r="D111" s="300">
        <v>54100</v>
      </c>
      <c r="E111" s="300">
        <v>63100</v>
      </c>
      <c r="F111" s="300">
        <v>63100</v>
      </c>
      <c r="G111" s="300">
        <v>63100</v>
      </c>
      <c r="H111" s="300">
        <v>63100</v>
      </c>
      <c r="I111" s="300">
        <v>63100</v>
      </c>
      <c r="J111" s="300">
        <v>63100</v>
      </c>
      <c r="K111" s="300">
        <v>63100</v>
      </c>
      <c r="L111" s="300">
        <v>63100</v>
      </c>
      <c r="M111" s="300">
        <v>63100</v>
      </c>
      <c r="N111" s="300">
        <v>63100</v>
      </c>
      <c r="O111" s="300">
        <v>63100</v>
      </c>
      <c r="P111" s="300">
        <v>63900</v>
      </c>
      <c r="Q111" s="300">
        <v>66750</v>
      </c>
      <c r="S111" s="381">
        <v>35500</v>
      </c>
      <c r="T111" s="382">
        <v>46900</v>
      </c>
      <c r="U111" s="382">
        <v>49740</v>
      </c>
      <c r="V111" s="382">
        <v>52580</v>
      </c>
      <c r="W111" s="382">
        <v>55420</v>
      </c>
      <c r="X111" s="382">
        <v>58260</v>
      </c>
      <c r="Y111" s="382">
        <v>61100</v>
      </c>
      <c r="Z111" s="382">
        <v>63940</v>
      </c>
      <c r="AA111" s="383">
        <v>66780</v>
      </c>
      <c r="AB111" s="381">
        <v>56800</v>
      </c>
      <c r="AC111" s="382">
        <v>75000</v>
      </c>
      <c r="AD111" s="382">
        <v>79544</v>
      </c>
      <c r="AE111" s="382">
        <v>84088</v>
      </c>
      <c r="AF111" s="382">
        <v>88632</v>
      </c>
      <c r="AG111" s="382">
        <v>93176</v>
      </c>
      <c r="AH111" s="382">
        <v>97720</v>
      </c>
      <c r="AI111" s="382">
        <v>102264</v>
      </c>
      <c r="AJ111" s="383">
        <v>106808</v>
      </c>
      <c r="AL111" s="382">
        <v>36750</v>
      </c>
      <c r="AM111" s="382">
        <v>48550</v>
      </c>
      <c r="AN111" s="382">
        <v>51490</v>
      </c>
      <c r="AO111" s="382">
        <v>54430</v>
      </c>
      <c r="AP111" s="382">
        <v>57370</v>
      </c>
      <c r="AQ111" s="382">
        <v>60310</v>
      </c>
      <c r="AR111" s="382">
        <v>63250</v>
      </c>
      <c r="AS111" s="382">
        <v>66190</v>
      </c>
      <c r="AT111" s="382">
        <v>69130</v>
      </c>
      <c r="AU111" s="381">
        <v>58800</v>
      </c>
      <c r="AV111" s="382">
        <v>77600</v>
      </c>
      <c r="AW111" s="382">
        <v>82304</v>
      </c>
      <c r="AX111" s="382">
        <v>87008</v>
      </c>
      <c r="AY111" s="382">
        <v>91712</v>
      </c>
      <c r="AZ111" s="382">
        <v>96416</v>
      </c>
      <c r="BA111" s="382">
        <v>101120</v>
      </c>
      <c r="BB111" s="382">
        <v>105824</v>
      </c>
      <c r="BC111" s="383">
        <v>110528</v>
      </c>
      <c r="BE111">
        <v>41100</v>
      </c>
      <c r="BF111">
        <v>54300</v>
      </c>
      <c r="BG111">
        <f t="shared" si="14"/>
        <v>57588</v>
      </c>
      <c r="BH111">
        <f t="shared" si="15"/>
        <v>60876</v>
      </c>
      <c r="BI111">
        <f t="shared" si="16"/>
        <v>64164</v>
      </c>
      <c r="BJ111">
        <f t="shared" si="17"/>
        <v>67452</v>
      </c>
      <c r="BK111">
        <f t="shared" si="18"/>
        <v>70740</v>
      </c>
      <c r="BL111">
        <f t="shared" si="19"/>
        <v>74028</v>
      </c>
      <c r="BM111">
        <f t="shared" si="20"/>
        <v>77316</v>
      </c>
      <c r="BN111">
        <v>65750</v>
      </c>
      <c r="BO111">
        <v>86800</v>
      </c>
      <c r="BP111">
        <f t="shared" si="21"/>
        <v>92060</v>
      </c>
      <c r="BQ111">
        <f t="shared" si="22"/>
        <v>97320</v>
      </c>
      <c r="BR111">
        <f t="shared" si="23"/>
        <v>102580</v>
      </c>
      <c r="BS111">
        <f t="shared" si="24"/>
        <v>107840</v>
      </c>
      <c r="BT111">
        <f t="shared" si="25"/>
        <v>113100</v>
      </c>
      <c r="BU111">
        <f t="shared" si="26"/>
        <v>118360</v>
      </c>
      <c r="BV111">
        <f t="shared" si="27"/>
        <v>123620</v>
      </c>
    </row>
    <row r="112" spans="1:74" x14ac:dyDescent="0.35">
      <c r="A112" s="298" t="s">
        <v>302</v>
      </c>
      <c r="C112" s="300">
        <v>45100</v>
      </c>
      <c r="D112" s="300">
        <v>45100</v>
      </c>
      <c r="E112" s="300">
        <v>51850</v>
      </c>
      <c r="F112" s="300">
        <v>51850</v>
      </c>
      <c r="G112" s="300">
        <v>51850</v>
      </c>
      <c r="H112" s="300">
        <v>51850</v>
      </c>
      <c r="I112" s="300">
        <v>51850</v>
      </c>
      <c r="J112" s="300">
        <v>51850</v>
      </c>
      <c r="K112" s="300">
        <v>51850</v>
      </c>
      <c r="L112" s="300">
        <v>52550</v>
      </c>
      <c r="M112" s="300">
        <v>55400</v>
      </c>
      <c r="N112" s="300">
        <v>58250</v>
      </c>
      <c r="O112" s="300">
        <v>61100</v>
      </c>
      <c r="P112" s="300">
        <v>63900</v>
      </c>
      <c r="Q112" s="300">
        <v>66750</v>
      </c>
      <c r="S112" s="381">
        <v>35500</v>
      </c>
      <c r="T112" s="382">
        <v>46900</v>
      </c>
      <c r="U112" s="382">
        <v>49740</v>
      </c>
      <c r="V112" s="382">
        <v>52580</v>
      </c>
      <c r="W112" s="382">
        <v>55420</v>
      </c>
      <c r="X112" s="382">
        <v>58260</v>
      </c>
      <c r="Y112" s="382">
        <v>61100</v>
      </c>
      <c r="Z112" s="382">
        <v>63940</v>
      </c>
      <c r="AA112" s="383">
        <v>66780</v>
      </c>
      <c r="AB112" s="381">
        <v>56800</v>
      </c>
      <c r="AC112" s="382">
        <v>75000</v>
      </c>
      <c r="AD112" s="382">
        <v>79544</v>
      </c>
      <c r="AE112" s="382">
        <v>84088</v>
      </c>
      <c r="AF112" s="382">
        <v>88632</v>
      </c>
      <c r="AG112" s="382">
        <v>93176</v>
      </c>
      <c r="AH112" s="382">
        <v>97720</v>
      </c>
      <c r="AI112" s="382">
        <v>102264</v>
      </c>
      <c r="AJ112" s="383">
        <v>106808</v>
      </c>
      <c r="AL112" s="382">
        <v>36750</v>
      </c>
      <c r="AM112" s="382">
        <v>48550</v>
      </c>
      <c r="AN112" s="382">
        <v>51490</v>
      </c>
      <c r="AO112" s="382">
        <v>54430</v>
      </c>
      <c r="AP112" s="382">
        <v>57370</v>
      </c>
      <c r="AQ112" s="382">
        <v>60310</v>
      </c>
      <c r="AR112" s="382">
        <v>63250</v>
      </c>
      <c r="AS112" s="382">
        <v>66190</v>
      </c>
      <c r="AT112" s="382">
        <v>69130</v>
      </c>
      <c r="AU112" s="381">
        <v>58800</v>
      </c>
      <c r="AV112" s="382">
        <v>77600</v>
      </c>
      <c r="AW112" s="382">
        <v>82304</v>
      </c>
      <c r="AX112" s="382">
        <v>87008</v>
      </c>
      <c r="AY112" s="382">
        <v>91712</v>
      </c>
      <c r="AZ112" s="382">
        <v>96416</v>
      </c>
      <c r="BA112" s="382">
        <v>101120</v>
      </c>
      <c r="BB112" s="382">
        <v>105824</v>
      </c>
      <c r="BC112" s="383">
        <v>110528</v>
      </c>
      <c r="BE112">
        <v>41100</v>
      </c>
      <c r="BF112">
        <v>54300</v>
      </c>
      <c r="BG112">
        <f t="shared" si="14"/>
        <v>57588</v>
      </c>
      <c r="BH112">
        <f t="shared" si="15"/>
        <v>60876</v>
      </c>
      <c r="BI112">
        <f t="shared" si="16"/>
        <v>64164</v>
      </c>
      <c r="BJ112">
        <f t="shared" si="17"/>
        <v>67452</v>
      </c>
      <c r="BK112">
        <f t="shared" si="18"/>
        <v>70740</v>
      </c>
      <c r="BL112">
        <f t="shared" si="19"/>
        <v>74028</v>
      </c>
      <c r="BM112">
        <f t="shared" si="20"/>
        <v>77316</v>
      </c>
      <c r="BN112">
        <v>65750</v>
      </c>
      <c r="BO112">
        <v>86800</v>
      </c>
      <c r="BP112">
        <f t="shared" si="21"/>
        <v>92060</v>
      </c>
      <c r="BQ112">
        <f t="shared" si="22"/>
        <v>97320</v>
      </c>
      <c r="BR112">
        <f t="shared" si="23"/>
        <v>102580</v>
      </c>
      <c r="BS112">
        <f t="shared" si="24"/>
        <v>107840</v>
      </c>
      <c r="BT112">
        <f t="shared" si="25"/>
        <v>113100</v>
      </c>
      <c r="BU112">
        <f t="shared" si="26"/>
        <v>118360</v>
      </c>
      <c r="BV112">
        <f t="shared" si="27"/>
        <v>123620</v>
      </c>
    </row>
    <row r="113" spans="1:74" x14ac:dyDescent="0.35">
      <c r="A113" s="298" t="s">
        <v>303</v>
      </c>
      <c r="C113" s="300">
        <v>45100</v>
      </c>
      <c r="D113" s="300">
        <v>45100</v>
      </c>
      <c r="E113" s="300">
        <v>51850</v>
      </c>
      <c r="F113" s="300">
        <v>51850</v>
      </c>
      <c r="G113" s="300">
        <v>51850</v>
      </c>
      <c r="H113" s="300">
        <v>51850</v>
      </c>
      <c r="I113" s="300">
        <v>51850</v>
      </c>
      <c r="J113" s="300">
        <v>55200</v>
      </c>
      <c r="K113" s="300">
        <v>58550</v>
      </c>
      <c r="L113" s="300">
        <v>61900</v>
      </c>
      <c r="M113" s="300">
        <v>65250</v>
      </c>
      <c r="N113" s="300">
        <v>68600</v>
      </c>
      <c r="O113" s="300">
        <v>71900</v>
      </c>
      <c r="P113" s="300">
        <v>75250</v>
      </c>
      <c r="Q113" s="300">
        <v>78600</v>
      </c>
      <c r="S113" s="381">
        <v>41800</v>
      </c>
      <c r="T113" s="382">
        <v>55200</v>
      </c>
      <c r="U113" s="382">
        <v>58544</v>
      </c>
      <c r="V113" s="382">
        <v>61888</v>
      </c>
      <c r="W113" s="382">
        <v>65232</v>
      </c>
      <c r="X113" s="382">
        <v>68576</v>
      </c>
      <c r="Y113" s="382">
        <v>71920</v>
      </c>
      <c r="Z113" s="382">
        <v>75264</v>
      </c>
      <c r="AA113" s="383">
        <v>78608</v>
      </c>
      <c r="AB113" s="381">
        <v>66900</v>
      </c>
      <c r="AC113" s="382">
        <v>88300</v>
      </c>
      <c r="AD113" s="382">
        <v>93652</v>
      </c>
      <c r="AE113" s="382">
        <v>99004</v>
      </c>
      <c r="AF113" s="382">
        <v>104356</v>
      </c>
      <c r="AG113" s="382">
        <v>109708</v>
      </c>
      <c r="AH113" s="382">
        <v>115060</v>
      </c>
      <c r="AI113" s="382">
        <v>120412</v>
      </c>
      <c r="AJ113" s="383">
        <v>125764</v>
      </c>
      <c r="AL113" s="382">
        <v>43850</v>
      </c>
      <c r="AM113" s="382">
        <v>57900</v>
      </c>
      <c r="AN113" s="382">
        <v>61408</v>
      </c>
      <c r="AO113" s="382">
        <v>64916</v>
      </c>
      <c r="AP113" s="382">
        <v>68424</v>
      </c>
      <c r="AQ113" s="382">
        <v>71932</v>
      </c>
      <c r="AR113" s="382">
        <v>75440</v>
      </c>
      <c r="AS113" s="382">
        <v>78948</v>
      </c>
      <c r="AT113" s="382">
        <v>82456</v>
      </c>
      <c r="AU113" s="381">
        <v>70150</v>
      </c>
      <c r="AV113" s="382">
        <v>92600</v>
      </c>
      <c r="AW113" s="382">
        <v>98212</v>
      </c>
      <c r="AX113" s="382">
        <v>103824</v>
      </c>
      <c r="AY113" s="382">
        <v>109436</v>
      </c>
      <c r="AZ113" s="382">
        <v>115048</v>
      </c>
      <c r="BA113" s="382">
        <v>120660</v>
      </c>
      <c r="BB113" s="382">
        <v>126272</v>
      </c>
      <c r="BC113" s="383">
        <v>131884</v>
      </c>
      <c r="BE113">
        <v>49050</v>
      </c>
      <c r="BF113">
        <v>64750</v>
      </c>
      <c r="BG113">
        <f t="shared" si="14"/>
        <v>68674</v>
      </c>
      <c r="BH113">
        <f t="shared" si="15"/>
        <v>72598</v>
      </c>
      <c r="BI113">
        <f t="shared" si="16"/>
        <v>76522</v>
      </c>
      <c r="BJ113">
        <f t="shared" si="17"/>
        <v>80446</v>
      </c>
      <c r="BK113">
        <f t="shared" si="18"/>
        <v>84370</v>
      </c>
      <c r="BL113">
        <f t="shared" si="19"/>
        <v>88294</v>
      </c>
      <c r="BM113">
        <f t="shared" si="20"/>
        <v>92218</v>
      </c>
      <c r="BN113">
        <v>78500</v>
      </c>
      <c r="BO113">
        <v>103600</v>
      </c>
      <c r="BP113">
        <f t="shared" si="21"/>
        <v>109880</v>
      </c>
      <c r="BQ113">
        <f t="shared" si="22"/>
        <v>116160</v>
      </c>
      <c r="BR113">
        <f t="shared" si="23"/>
        <v>122440</v>
      </c>
      <c r="BS113">
        <f t="shared" si="24"/>
        <v>128720</v>
      </c>
      <c r="BT113">
        <f t="shared" si="25"/>
        <v>135000</v>
      </c>
      <c r="BU113">
        <f t="shared" si="26"/>
        <v>141280</v>
      </c>
      <c r="BV113">
        <f t="shared" si="27"/>
        <v>147560</v>
      </c>
    </row>
    <row r="114" spans="1:74" x14ac:dyDescent="0.35">
      <c r="A114" s="298" t="s">
        <v>304</v>
      </c>
      <c r="C114" s="300">
        <v>49700</v>
      </c>
      <c r="D114" s="300">
        <v>49700</v>
      </c>
      <c r="E114" s="300">
        <v>57150</v>
      </c>
      <c r="F114" s="300">
        <v>57150</v>
      </c>
      <c r="G114" s="300">
        <v>57150</v>
      </c>
      <c r="H114" s="300">
        <v>57150</v>
      </c>
      <c r="I114" s="300">
        <v>58350</v>
      </c>
      <c r="J114" s="300">
        <v>62150</v>
      </c>
      <c r="K114" s="300">
        <v>65900</v>
      </c>
      <c r="L114" s="300">
        <v>69650</v>
      </c>
      <c r="M114" s="300">
        <v>73400</v>
      </c>
      <c r="N114" s="300">
        <v>77200</v>
      </c>
      <c r="O114" s="300">
        <v>80950</v>
      </c>
      <c r="P114" s="300">
        <v>84700</v>
      </c>
      <c r="Q114" s="300">
        <v>88500</v>
      </c>
      <c r="S114" s="381">
        <v>47050</v>
      </c>
      <c r="T114" s="382">
        <v>62150</v>
      </c>
      <c r="U114" s="382">
        <v>65914</v>
      </c>
      <c r="V114" s="382">
        <v>69678</v>
      </c>
      <c r="W114" s="382">
        <v>73442</v>
      </c>
      <c r="X114" s="382">
        <v>77206</v>
      </c>
      <c r="Y114" s="382">
        <v>80970</v>
      </c>
      <c r="Z114" s="382">
        <v>84734</v>
      </c>
      <c r="AA114" s="383">
        <v>88498</v>
      </c>
      <c r="AB114" s="381">
        <v>75300</v>
      </c>
      <c r="AC114" s="382">
        <v>99400</v>
      </c>
      <c r="AD114" s="382">
        <v>105424</v>
      </c>
      <c r="AE114" s="382">
        <v>111448</v>
      </c>
      <c r="AF114" s="382">
        <v>117472</v>
      </c>
      <c r="AG114" s="382">
        <v>123496</v>
      </c>
      <c r="AH114" s="382">
        <v>129520</v>
      </c>
      <c r="AI114" s="382">
        <v>135544</v>
      </c>
      <c r="AJ114" s="383">
        <v>141568</v>
      </c>
      <c r="AL114" s="382">
        <v>47950</v>
      </c>
      <c r="AM114" s="382">
        <v>63300</v>
      </c>
      <c r="AN114" s="382">
        <v>67136</v>
      </c>
      <c r="AO114" s="382">
        <v>70972</v>
      </c>
      <c r="AP114" s="382">
        <v>74808</v>
      </c>
      <c r="AQ114" s="382">
        <v>78644</v>
      </c>
      <c r="AR114" s="382">
        <v>82480</v>
      </c>
      <c r="AS114" s="382">
        <v>86316</v>
      </c>
      <c r="AT114" s="382">
        <v>90152</v>
      </c>
      <c r="AU114" s="381">
        <v>76700</v>
      </c>
      <c r="AV114" s="382">
        <v>101250</v>
      </c>
      <c r="AW114" s="382">
        <v>107386</v>
      </c>
      <c r="AX114" s="382">
        <v>113522</v>
      </c>
      <c r="AY114" s="382">
        <v>119658</v>
      </c>
      <c r="AZ114" s="382">
        <v>125794</v>
      </c>
      <c r="BA114" s="382">
        <v>131930</v>
      </c>
      <c r="BB114" s="382">
        <v>138066</v>
      </c>
      <c r="BC114" s="383">
        <v>144202</v>
      </c>
      <c r="BE114">
        <v>53650</v>
      </c>
      <c r="BF114">
        <v>70850</v>
      </c>
      <c r="BG114">
        <f t="shared" si="14"/>
        <v>75142</v>
      </c>
      <c r="BH114">
        <f t="shared" si="15"/>
        <v>79434</v>
      </c>
      <c r="BI114">
        <f t="shared" si="16"/>
        <v>83726</v>
      </c>
      <c r="BJ114">
        <f t="shared" si="17"/>
        <v>88018</v>
      </c>
      <c r="BK114">
        <f t="shared" si="18"/>
        <v>92310</v>
      </c>
      <c r="BL114">
        <f t="shared" si="19"/>
        <v>96602</v>
      </c>
      <c r="BM114">
        <f t="shared" si="20"/>
        <v>100894</v>
      </c>
      <c r="BN114">
        <v>85850</v>
      </c>
      <c r="BO114">
        <v>113300</v>
      </c>
      <c r="BP114">
        <f t="shared" si="21"/>
        <v>120168</v>
      </c>
      <c r="BQ114">
        <f t="shared" si="22"/>
        <v>127036</v>
      </c>
      <c r="BR114">
        <f t="shared" si="23"/>
        <v>133904</v>
      </c>
      <c r="BS114">
        <f t="shared" si="24"/>
        <v>140772</v>
      </c>
      <c r="BT114">
        <f t="shared" si="25"/>
        <v>147640</v>
      </c>
      <c r="BU114">
        <f t="shared" si="26"/>
        <v>154508</v>
      </c>
      <c r="BV114">
        <f t="shared" si="27"/>
        <v>161376</v>
      </c>
    </row>
    <row r="115" spans="1:74" x14ac:dyDescent="0.35">
      <c r="A115" s="298" t="s">
        <v>305</v>
      </c>
      <c r="C115" s="300">
        <v>54100</v>
      </c>
      <c r="D115" s="300">
        <v>54100</v>
      </c>
      <c r="E115" s="300">
        <v>63100</v>
      </c>
      <c r="F115" s="300">
        <v>63100</v>
      </c>
      <c r="G115" s="300">
        <v>63100</v>
      </c>
      <c r="H115" s="300">
        <v>63100</v>
      </c>
      <c r="I115" s="300">
        <v>63100</v>
      </c>
      <c r="J115" s="300">
        <v>63100</v>
      </c>
      <c r="K115" s="300">
        <v>63100</v>
      </c>
      <c r="L115" s="300">
        <v>63100</v>
      </c>
      <c r="M115" s="300">
        <v>63100</v>
      </c>
      <c r="N115" s="300">
        <v>63100</v>
      </c>
      <c r="O115" s="300">
        <v>63100</v>
      </c>
      <c r="P115" s="300">
        <v>63900</v>
      </c>
      <c r="Q115" s="300">
        <v>66750</v>
      </c>
      <c r="S115" s="381">
        <v>35500</v>
      </c>
      <c r="T115" s="382">
        <v>46900</v>
      </c>
      <c r="U115" s="382">
        <v>49740</v>
      </c>
      <c r="V115" s="382">
        <v>52580</v>
      </c>
      <c r="W115" s="382">
        <v>55420</v>
      </c>
      <c r="X115" s="382">
        <v>58260</v>
      </c>
      <c r="Y115" s="382">
        <v>61100</v>
      </c>
      <c r="Z115" s="382">
        <v>63940</v>
      </c>
      <c r="AA115" s="383">
        <v>66780</v>
      </c>
      <c r="AB115" s="381">
        <v>56800</v>
      </c>
      <c r="AC115" s="382">
        <v>75000</v>
      </c>
      <c r="AD115" s="382">
        <v>79544</v>
      </c>
      <c r="AE115" s="382">
        <v>84088</v>
      </c>
      <c r="AF115" s="382">
        <v>88632</v>
      </c>
      <c r="AG115" s="382">
        <v>93176</v>
      </c>
      <c r="AH115" s="382">
        <v>97720</v>
      </c>
      <c r="AI115" s="382">
        <v>102264</v>
      </c>
      <c r="AJ115" s="383">
        <v>106808</v>
      </c>
      <c r="AL115" s="382">
        <v>36750</v>
      </c>
      <c r="AM115" s="382">
        <v>48550</v>
      </c>
      <c r="AN115" s="382">
        <v>51490</v>
      </c>
      <c r="AO115" s="382">
        <v>54430</v>
      </c>
      <c r="AP115" s="382">
        <v>57370</v>
      </c>
      <c r="AQ115" s="382">
        <v>60310</v>
      </c>
      <c r="AR115" s="382">
        <v>63250</v>
      </c>
      <c r="AS115" s="382">
        <v>66190</v>
      </c>
      <c r="AT115" s="382">
        <v>69130</v>
      </c>
      <c r="AU115" s="381">
        <v>58800</v>
      </c>
      <c r="AV115" s="382">
        <v>77600</v>
      </c>
      <c r="AW115" s="382">
        <v>82304</v>
      </c>
      <c r="AX115" s="382">
        <v>87008</v>
      </c>
      <c r="AY115" s="382">
        <v>91712</v>
      </c>
      <c r="AZ115" s="382">
        <v>96416</v>
      </c>
      <c r="BA115" s="382">
        <v>101120</v>
      </c>
      <c r="BB115" s="382">
        <v>105824</v>
      </c>
      <c r="BC115" s="383">
        <v>110528</v>
      </c>
      <c r="BE115">
        <v>41100</v>
      </c>
      <c r="BF115">
        <v>54300</v>
      </c>
      <c r="BG115">
        <f t="shared" si="14"/>
        <v>57588</v>
      </c>
      <c r="BH115">
        <f t="shared" si="15"/>
        <v>60876</v>
      </c>
      <c r="BI115">
        <f t="shared" si="16"/>
        <v>64164</v>
      </c>
      <c r="BJ115">
        <f t="shared" si="17"/>
        <v>67452</v>
      </c>
      <c r="BK115">
        <f t="shared" si="18"/>
        <v>70740</v>
      </c>
      <c r="BL115">
        <f t="shared" si="19"/>
        <v>74028</v>
      </c>
      <c r="BM115">
        <f t="shared" si="20"/>
        <v>77316</v>
      </c>
      <c r="BN115">
        <v>65750</v>
      </c>
      <c r="BO115">
        <v>86800</v>
      </c>
      <c r="BP115">
        <f t="shared" si="21"/>
        <v>92060</v>
      </c>
      <c r="BQ115">
        <f t="shared" si="22"/>
        <v>97320</v>
      </c>
      <c r="BR115">
        <f t="shared" si="23"/>
        <v>102580</v>
      </c>
      <c r="BS115">
        <f t="shared" si="24"/>
        <v>107840</v>
      </c>
      <c r="BT115">
        <f t="shared" si="25"/>
        <v>113100</v>
      </c>
      <c r="BU115">
        <f t="shared" si="26"/>
        <v>118360</v>
      </c>
      <c r="BV115">
        <f t="shared" si="27"/>
        <v>123620</v>
      </c>
    </row>
    <row r="116" spans="1:74" x14ac:dyDescent="0.35">
      <c r="A116" s="298" t="s">
        <v>306</v>
      </c>
      <c r="C116" s="300">
        <v>45100</v>
      </c>
      <c r="D116" s="300">
        <v>45100</v>
      </c>
      <c r="E116" s="300">
        <v>51850</v>
      </c>
      <c r="F116" s="300">
        <v>51850</v>
      </c>
      <c r="G116" s="300">
        <v>51850</v>
      </c>
      <c r="H116" s="300">
        <v>51850</v>
      </c>
      <c r="I116" s="300">
        <v>51850</v>
      </c>
      <c r="J116" s="300">
        <v>51850</v>
      </c>
      <c r="K116" s="300">
        <v>51850</v>
      </c>
      <c r="L116" s="300">
        <v>52550</v>
      </c>
      <c r="M116" s="300">
        <v>55400</v>
      </c>
      <c r="N116" s="300">
        <v>58250</v>
      </c>
      <c r="O116" s="300">
        <v>61100</v>
      </c>
      <c r="P116" s="300">
        <v>63900</v>
      </c>
      <c r="Q116" s="300">
        <v>66750</v>
      </c>
      <c r="S116" s="381">
        <v>35500</v>
      </c>
      <c r="T116" s="382">
        <v>46900</v>
      </c>
      <c r="U116" s="382">
        <v>49740</v>
      </c>
      <c r="V116" s="382">
        <v>52580</v>
      </c>
      <c r="W116" s="382">
        <v>55420</v>
      </c>
      <c r="X116" s="382">
        <v>58260</v>
      </c>
      <c r="Y116" s="382">
        <v>61100</v>
      </c>
      <c r="Z116" s="382">
        <v>63940</v>
      </c>
      <c r="AA116" s="383">
        <v>66780</v>
      </c>
      <c r="AB116" s="381">
        <v>56800</v>
      </c>
      <c r="AC116" s="382">
        <v>75000</v>
      </c>
      <c r="AD116" s="382">
        <v>79544</v>
      </c>
      <c r="AE116" s="382">
        <v>84088</v>
      </c>
      <c r="AF116" s="382">
        <v>88632</v>
      </c>
      <c r="AG116" s="382">
        <v>93176</v>
      </c>
      <c r="AH116" s="382">
        <v>97720</v>
      </c>
      <c r="AI116" s="382">
        <v>102264</v>
      </c>
      <c r="AJ116" s="383">
        <v>106808</v>
      </c>
      <c r="AL116" s="382">
        <v>36750</v>
      </c>
      <c r="AM116" s="382">
        <v>48550</v>
      </c>
      <c r="AN116" s="382">
        <v>51490</v>
      </c>
      <c r="AO116" s="382">
        <v>54430</v>
      </c>
      <c r="AP116" s="382">
        <v>57370</v>
      </c>
      <c r="AQ116" s="382">
        <v>60310</v>
      </c>
      <c r="AR116" s="382">
        <v>63250</v>
      </c>
      <c r="AS116" s="382">
        <v>66190</v>
      </c>
      <c r="AT116" s="382">
        <v>69130</v>
      </c>
      <c r="AU116" s="381">
        <v>58800</v>
      </c>
      <c r="AV116" s="382">
        <v>77600</v>
      </c>
      <c r="AW116" s="382">
        <v>82304</v>
      </c>
      <c r="AX116" s="382">
        <v>87008</v>
      </c>
      <c r="AY116" s="382">
        <v>91712</v>
      </c>
      <c r="AZ116" s="382">
        <v>96416</v>
      </c>
      <c r="BA116" s="382">
        <v>101120</v>
      </c>
      <c r="BB116" s="382">
        <v>105824</v>
      </c>
      <c r="BC116" s="383">
        <v>110528</v>
      </c>
      <c r="BE116">
        <v>41100</v>
      </c>
      <c r="BF116">
        <v>54300</v>
      </c>
      <c r="BG116">
        <f t="shared" si="14"/>
        <v>57588</v>
      </c>
      <c r="BH116">
        <f t="shared" si="15"/>
        <v>60876</v>
      </c>
      <c r="BI116">
        <f t="shared" si="16"/>
        <v>64164</v>
      </c>
      <c r="BJ116">
        <f t="shared" si="17"/>
        <v>67452</v>
      </c>
      <c r="BK116">
        <f t="shared" si="18"/>
        <v>70740</v>
      </c>
      <c r="BL116">
        <f t="shared" si="19"/>
        <v>74028</v>
      </c>
      <c r="BM116">
        <f t="shared" si="20"/>
        <v>77316</v>
      </c>
      <c r="BN116">
        <v>65750</v>
      </c>
      <c r="BO116">
        <v>86800</v>
      </c>
      <c r="BP116">
        <f t="shared" si="21"/>
        <v>92060</v>
      </c>
      <c r="BQ116">
        <f t="shared" si="22"/>
        <v>97320</v>
      </c>
      <c r="BR116">
        <f t="shared" si="23"/>
        <v>102580</v>
      </c>
      <c r="BS116">
        <f t="shared" si="24"/>
        <v>107840</v>
      </c>
      <c r="BT116">
        <f t="shared" si="25"/>
        <v>113100</v>
      </c>
      <c r="BU116">
        <f t="shared" si="26"/>
        <v>118360</v>
      </c>
      <c r="BV116">
        <f t="shared" si="27"/>
        <v>123620</v>
      </c>
    </row>
    <row r="117" spans="1:74" x14ac:dyDescent="0.35">
      <c r="A117" s="298" t="s">
        <v>307</v>
      </c>
      <c r="C117" s="300">
        <v>45100</v>
      </c>
      <c r="D117" s="300">
        <v>45100</v>
      </c>
      <c r="E117" s="300">
        <v>51850</v>
      </c>
      <c r="F117" s="300">
        <v>51850</v>
      </c>
      <c r="G117" s="300">
        <v>51850</v>
      </c>
      <c r="H117" s="300">
        <v>51850</v>
      </c>
      <c r="I117" s="300">
        <v>51850</v>
      </c>
      <c r="J117" s="300">
        <v>51850</v>
      </c>
      <c r="K117" s="300">
        <v>51850</v>
      </c>
      <c r="L117" s="300">
        <v>52550</v>
      </c>
      <c r="M117" s="300">
        <v>55400</v>
      </c>
      <c r="N117" s="300">
        <v>58250</v>
      </c>
      <c r="O117" s="300">
        <v>61100</v>
      </c>
      <c r="P117" s="300">
        <v>63900</v>
      </c>
      <c r="Q117" s="300">
        <v>66750</v>
      </c>
      <c r="S117" s="381">
        <v>35500</v>
      </c>
      <c r="T117" s="382">
        <v>46900</v>
      </c>
      <c r="U117" s="382">
        <v>49740</v>
      </c>
      <c r="V117" s="382">
        <v>52580</v>
      </c>
      <c r="W117" s="382">
        <v>55420</v>
      </c>
      <c r="X117" s="382">
        <v>58260</v>
      </c>
      <c r="Y117" s="382">
        <v>61100</v>
      </c>
      <c r="Z117" s="382">
        <v>63940</v>
      </c>
      <c r="AA117" s="383">
        <v>66780</v>
      </c>
      <c r="AB117" s="381">
        <v>56800</v>
      </c>
      <c r="AC117" s="382">
        <v>75000</v>
      </c>
      <c r="AD117" s="382">
        <v>79544</v>
      </c>
      <c r="AE117" s="382">
        <v>84088</v>
      </c>
      <c r="AF117" s="382">
        <v>88632</v>
      </c>
      <c r="AG117" s="382">
        <v>93176</v>
      </c>
      <c r="AH117" s="382">
        <v>97720</v>
      </c>
      <c r="AI117" s="382">
        <v>102264</v>
      </c>
      <c r="AJ117" s="383">
        <v>106808</v>
      </c>
      <c r="AL117" s="382">
        <v>36750</v>
      </c>
      <c r="AM117" s="382">
        <v>48550</v>
      </c>
      <c r="AN117" s="382">
        <v>51490</v>
      </c>
      <c r="AO117" s="382">
        <v>54430</v>
      </c>
      <c r="AP117" s="382">
        <v>57370</v>
      </c>
      <c r="AQ117" s="382">
        <v>60310</v>
      </c>
      <c r="AR117" s="382">
        <v>63250</v>
      </c>
      <c r="AS117" s="382">
        <v>66190</v>
      </c>
      <c r="AT117" s="382">
        <v>69130</v>
      </c>
      <c r="AU117" s="381">
        <v>58800</v>
      </c>
      <c r="AV117" s="382">
        <v>77600</v>
      </c>
      <c r="AW117" s="382">
        <v>82304</v>
      </c>
      <c r="AX117" s="382">
        <v>87008</v>
      </c>
      <c r="AY117" s="382">
        <v>91712</v>
      </c>
      <c r="AZ117" s="382">
        <v>96416</v>
      </c>
      <c r="BA117" s="382">
        <v>101120</v>
      </c>
      <c r="BB117" s="382">
        <v>105824</v>
      </c>
      <c r="BC117" s="383">
        <v>110528</v>
      </c>
      <c r="BE117">
        <v>41100</v>
      </c>
      <c r="BF117">
        <v>54300</v>
      </c>
      <c r="BG117">
        <f t="shared" si="14"/>
        <v>57588</v>
      </c>
      <c r="BH117">
        <f t="shared" si="15"/>
        <v>60876</v>
      </c>
      <c r="BI117">
        <f t="shared" si="16"/>
        <v>64164</v>
      </c>
      <c r="BJ117">
        <f t="shared" si="17"/>
        <v>67452</v>
      </c>
      <c r="BK117">
        <f t="shared" si="18"/>
        <v>70740</v>
      </c>
      <c r="BL117">
        <f t="shared" si="19"/>
        <v>74028</v>
      </c>
      <c r="BM117">
        <f t="shared" si="20"/>
        <v>77316</v>
      </c>
      <c r="BN117">
        <v>65750</v>
      </c>
      <c r="BO117">
        <v>86800</v>
      </c>
      <c r="BP117">
        <f t="shared" si="21"/>
        <v>92060</v>
      </c>
      <c r="BQ117">
        <f t="shared" si="22"/>
        <v>97320</v>
      </c>
      <c r="BR117">
        <f t="shared" si="23"/>
        <v>102580</v>
      </c>
      <c r="BS117">
        <f t="shared" si="24"/>
        <v>107840</v>
      </c>
      <c r="BT117">
        <f t="shared" si="25"/>
        <v>113100</v>
      </c>
      <c r="BU117">
        <f t="shared" si="26"/>
        <v>118360</v>
      </c>
      <c r="BV117">
        <f t="shared" si="27"/>
        <v>123620</v>
      </c>
    </row>
    <row r="118" spans="1:74" x14ac:dyDescent="0.35">
      <c r="A118" s="298" t="s">
        <v>308</v>
      </c>
      <c r="C118" s="300">
        <v>45100</v>
      </c>
      <c r="D118" s="300">
        <v>45100</v>
      </c>
      <c r="E118" s="300">
        <v>51850</v>
      </c>
      <c r="F118" s="300">
        <v>51850</v>
      </c>
      <c r="G118" s="300">
        <v>51850</v>
      </c>
      <c r="H118" s="300">
        <v>51850</v>
      </c>
      <c r="I118" s="300">
        <v>51850</v>
      </c>
      <c r="J118" s="300">
        <v>51850</v>
      </c>
      <c r="K118" s="300">
        <v>51850</v>
      </c>
      <c r="L118" s="300">
        <v>52550</v>
      </c>
      <c r="M118" s="300">
        <v>55400</v>
      </c>
      <c r="N118" s="300">
        <v>58250</v>
      </c>
      <c r="O118" s="300">
        <v>61100</v>
      </c>
      <c r="P118" s="300">
        <v>63900</v>
      </c>
      <c r="Q118" s="300">
        <v>66750</v>
      </c>
      <c r="S118" s="381">
        <v>35500</v>
      </c>
      <c r="T118" s="382">
        <v>46900</v>
      </c>
      <c r="U118" s="382">
        <v>49740</v>
      </c>
      <c r="V118" s="382">
        <v>52580</v>
      </c>
      <c r="W118" s="382">
        <v>55420</v>
      </c>
      <c r="X118" s="382">
        <v>58260</v>
      </c>
      <c r="Y118" s="382">
        <v>61100</v>
      </c>
      <c r="Z118" s="382">
        <v>63940</v>
      </c>
      <c r="AA118" s="383">
        <v>66780</v>
      </c>
      <c r="AB118" s="381">
        <v>56800</v>
      </c>
      <c r="AC118" s="382">
        <v>75000</v>
      </c>
      <c r="AD118" s="382">
        <v>79544</v>
      </c>
      <c r="AE118" s="382">
        <v>84088</v>
      </c>
      <c r="AF118" s="382">
        <v>88632</v>
      </c>
      <c r="AG118" s="382">
        <v>93176</v>
      </c>
      <c r="AH118" s="382">
        <v>97720</v>
      </c>
      <c r="AI118" s="382">
        <v>102264</v>
      </c>
      <c r="AJ118" s="383">
        <v>106808</v>
      </c>
      <c r="AL118" s="382">
        <v>36750</v>
      </c>
      <c r="AM118" s="382">
        <v>48550</v>
      </c>
      <c r="AN118" s="382">
        <v>51490</v>
      </c>
      <c r="AO118" s="382">
        <v>54430</v>
      </c>
      <c r="AP118" s="382">
        <v>57370</v>
      </c>
      <c r="AQ118" s="382">
        <v>60310</v>
      </c>
      <c r="AR118" s="382">
        <v>63250</v>
      </c>
      <c r="AS118" s="382">
        <v>66190</v>
      </c>
      <c r="AT118" s="382">
        <v>69130</v>
      </c>
      <c r="AU118" s="381">
        <v>58800</v>
      </c>
      <c r="AV118" s="382">
        <v>77600</v>
      </c>
      <c r="AW118" s="382">
        <v>82304</v>
      </c>
      <c r="AX118" s="382">
        <v>87008</v>
      </c>
      <c r="AY118" s="382">
        <v>91712</v>
      </c>
      <c r="AZ118" s="382">
        <v>96416</v>
      </c>
      <c r="BA118" s="382">
        <v>101120</v>
      </c>
      <c r="BB118" s="382">
        <v>105824</v>
      </c>
      <c r="BC118" s="383">
        <v>110528</v>
      </c>
      <c r="BE118">
        <v>41100</v>
      </c>
      <c r="BF118">
        <v>54300</v>
      </c>
      <c r="BG118">
        <f t="shared" si="14"/>
        <v>57588</v>
      </c>
      <c r="BH118">
        <f t="shared" si="15"/>
        <v>60876</v>
      </c>
      <c r="BI118">
        <f t="shared" si="16"/>
        <v>64164</v>
      </c>
      <c r="BJ118">
        <f t="shared" si="17"/>
        <v>67452</v>
      </c>
      <c r="BK118">
        <f t="shared" si="18"/>
        <v>70740</v>
      </c>
      <c r="BL118">
        <f t="shared" si="19"/>
        <v>74028</v>
      </c>
      <c r="BM118">
        <f t="shared" si="20"/>
        <v>77316</v>
      </c>
      <c r="BN118">
        <v>65750</v>
      </c>
      <c r="BO118">
        <v>86800</v>
      </c>
      <c r="BP118">
        <f t="shared" si="21"/>
        <v>92060</v>
      </c>
      <c r="BQ118">
        <f t="shared" si="22"/>
        <v>97320</v>
      </c>
      <c r="BR118">
        <f t="shared" si="23"/>
        <v>102580</v>
      </c>
      <c r="BS118">
        <f t="shared" si="24"/>
        <v>107840</v>
      </c>
      <c r="BT118">
        <f t="shared" si="25"/>
        <v>113100</v>
      </c>
      <c r="BU118">
        <f t="shared" si="26"/>
        <v>118360</v>
      </c>
      <c r="BV118">
        <f t="shared" si="27"/>
        <v>123620</v>
      </c>
    </row>
    <row r="119" spans="1:74" x14ac:dyDescent="0.35">
      <c r="A119" s="298" t="s">
        <v>309</v>
      </c>
      <c r="C119" s="300">
        <v>54100</v>
      </c>
      <c r="D119" s="300">
        <v>54100</v>
      </c>
      <c r="E119" s="300">
        <v>63100</v>
      </c>
      <c r="F119" s="300">
        <v>63100</v>
      </c>
      <c r="G119" s="300">
        <v>63100</v>
      </c>
      <c r="H119" s="300">
        <v>63100</v>
      </c>
      <c r="I119" s="300">
        <v>63100</v>
      </c>
      <c r="J119" s="300">
        <v>63100</v>
      </c>
      <c r="K119" s="300">
        <v>63100</v>
      </c>
      <c r="L119" s="300">
        <v>63100</v>
      </c>
      <c r="M119" s="300">
        <v>63100</v>
      </c>
      <c r="N119" s="300">
        <v>63100</v>
      </c>
      <c r="O119" s="300">
        <v>64950</v>
      </c>
      <c r="P119" s="300">
        <v>67950</v>
      </c>
      <c r="Q119" s="300">
        <v>71000</v>
      </c>
      <c r="S119" s="381">
        <v>37750</v>
      </c>
      <c r="T119" s="382">
        <v>49850</v>
      </c>
      <c r="U119" s="382">
        <v>52870</v>
      </c>
      <c r="V119" s="382">
        <v>55890</v>
      </c>
      <c r="W119" s="382">
        <v>58910</v>
      </c>
      <c r="X119" s="382">
        <v>61930</v>
      </c>
      <c r="Y119" s="382">
        <v>64950</v>
      </c>
      <c r="Z119" s="382">
        <v>67970</v>
      </c>
      <c r="AA119" s="383">
        <v>70990</v>
      </c>
      <c r="AB119" s="381">
        <v>60400</v>
      </c>
      <c r="AC119" s="382">
        <v>79750</v>
      </c>
      <c r="AD119" s="382">
        <v>84582</v>
      </c>
      <c r="AE119" s="382">
        <v>89414</v>
      </c>
      <c r="AF119" s="382">
        <v>94246</v>
      </c>
      <c r="AG119" s="382">
        <v>99078</v>
      </c>
      <c r="AH119" s="382">
        <v>103910</v>
      </c>
      <c r="AI119" s="382">
        <v>108742</v>
      </c>
      <c r="AJ119" s="383">
        <v>113574</v>
      </c>
      <c r="AL119" s="382">
        <v>37750</v>
      </c>
      <c r="AM119" s="382">
        <v>49850</v>
      </c>
      <c r="AN119" s="382">
        <v>52870</v>
      </c>
      <c r="AO119" s="382">
        <v>55890</v>
      </c>
      <c r="AP119" s="382">
        <v>58910</v>
      </c>
      <c r="AQ119" s="382">
        <v>61930</v>
      </c>
      <c r="AR119" s="382">
        <v>64950</v>
      </c>
      <c r="AS119" s="382">
        <v>67970</v>
      </c>
      <c r="AT119" s="382">
        <v>70990</v>
      </c>
      <c r="AU119" s="381">
        <v>60400</v>
      </c>
      <c r="AV119" s="382">
        <v>79750</v>
      </c>
      <c r="AW119" s="382">
        <v>84582</v>
      </c>
      <c r="AX119" s="382">
        <v>89414</v>
      </c>
      <c r="AY119" s="382">
        <v>94246</v>
      </c>
      <c r="AZ119" s="382">
        <v>99078</v>
      </c>
      <c r="BA119" s="382">
        <v>103910</v>
      </c>
      <c r="BB119" s="382">
        <v>108742</v>
      </c>
      <c r="BC119" s="383">
        <v>113574</v>
      </c>
      <c r="BE119">
        <v>41100</v>
      </c>
      <c r="BF119">
        <v>54300</v>
      </c>
      <c r="BG119">
        <f t="shared" si="14"/>
        <v>57588</v>
      </c>
      <c r="BH119">
        <f t="shared" si="15"/>
        <v>60876</v>
      </c>
      <c r="BI119">
        <f t="shared" si="16"/>
        <v>64164</v>
      </c>
      <c r="BJ119">
        <f t="shared" si="17"/>
        <v>67452</v>
      </c>
      <c r="BK119">
        <f t="shared" si="18"/>
        <v>70740</v>
      </c>
      <c r="BL119">
        <f t="shared" si="19"/>
        <v>74028</v>
      </c>
      <c r="BM119">
        <f t="shared" si="20"/>
        <v>77316</v>
      </c>
      <c r="BN119">
        <v>65750</v>
      </c>
      <c r="BO119">
        <v>86800</v>
      </c>
      <c r="BP119">
        <f t="shared" si="21"/>
        <v>92060</v>
      </c>
      <c r="BQ119">
        <f t="shared" si="22"/>
        <v>97320</v>
      </c>
      <c r="BR119">
        <f t="shared" si="23"/>
        <v>102580</v>
      </c>
      <c r="BS119">
        <f t="shared" si="24"/>
        <v>107840</v>
      </c>
      <c r="BT119">
        <f t="shared" si="25"/>
        <v>113100</v>
      </c>
      <c r="BU119">
        <f t="shared" si="26"/>
        <v>118360</v>
      </c>
      <c r="BV119">
        <f t="shared" si="27"/>
        <v>123620</v>
      </c>
    </row>
    <row r="120" spans="1:74" x14ac:dyDescent="0.35">
      <c r="A120" s="298" t="s">
        <v>310</v>
      </c>
      <c r="C120" s="300">
        <v>45100</v>
      </c>
      <c r="D120" s="300">
        <v>45100</v>
      </c>
      <c r="E120" s="300">
        <v>51850</v>
      </c>
      <c r="F120" s="300">
        <v>51850</v>
      </c>
      <c r="G120" s="300">
        <v>51850</v>
      </c>
      <c r="H120" s="300">
        <v>51850</v>
      </c>
      <c r="I120" s="300">
        <v>51850</v>
      </c>
      <c r="J120" s="300">
        <v>51850</v>
      </c>
      <c r="K120" s="300">
        <v>51850</v>
      </c>
      <c r="L120" s="300">
        <v>53800</v>
      </c>
      <c r="M120" s="300">
        <v>56750</v>
      </c>
      <c r="N120" s="300">
        <v>59650</v>
      </c>
      <c r="O120" s="300">
        <v>62550</v>
      </c>
      <c r="P120" s="300">
        <v>65450</v>
      </c>
      <c r="Q120" s="300">
        <v>68350</v>
      </c>
      <c r="S120" s="381">
        <v>36750</v>
      </c>
      <c r="T120" s="382">
        <v>48550</v>
      </c>
      <c r="U120" s="382">
        <v>51490</v>
      </c>
      <c r="V120" s="382">
        <v>54430</v>
      </c>
      <c r="W120" s="382">
        <v>57370</v>
      </c>
      <c r="X120" s="382">
        <v>60310</v>
      </c>
      <c r="Y120" s="382">
        <v>63250</v>
      </c>
      <c r="Z120" s="382">
        <v>66190</v>
      </c>
      <c r="AA120" s="383">
        <v>69130</v>
      </c>
      <c r="AB120" s="381">
        <v>58800</v>
      </c>
      <c r="AC120" s="382">
        <v>77600</v>
      </c>
      <c r="AD120" s="382">
        <v>82304</v>
      </c>
      <c r="AE120" s="382">
        <v>87008</v>
      </c>
      <c r="AF120" s="382">
        <v>91712</v>
      </c>
      <c r="AG120" s="382">
        <v>96416</v>
      </c>
      <c r="AH120" s="382">
        <v>101120</v>
      </c>
      <c r="AI120" s="382">
        <v>105824</v>
      </c>
      <c r="AJ120" s="383">
        <v>110528</v>
      </c>
      <c r="AL120" s="382">
        <v>36750</v>
      </c>
      <c r="AM120" s="382">
        <v>48550</v>
      </c>
      <c r="AN120" s="382">
        <v>51490</v>
      </c>
      <c r="AO120" s="382">
        <v>54430</v>
      </c>
      <c r="AP120" s="382">
        <v>57370</v>
      </c>
      <c r="AQ120" s="382">
        <v>60310</v>
      </c>
      <c r="AR120" s="382">
        <v>63250</v>
      </c>
      <c r="AS120" s="382">
        <v>66190</v>
      </c>
      <c r="AT120" s="382">
        <v>69130</v>
      </c>
      <c r="AU120" s="381">
        <v>58800</v>
      </c>
      <c r="AV120" s="382">
        <v>77600</v>
      </c>
      <c r="AW120" s="382">
        <v>82304</v>
      </c>
      <c r="AX120" s="382">
        <v>87008</v>
      </c>
      <c r="AY120" s="382">
        <v>91712</v>
      </c>
      <c r="AZ120" s="382">
        <v>96416</v>
      </c>
      <c r="BA120" s="382">
        <v>101120</v>
      </c>
      <c r="BB120" s="382">
        <v>105824</v>
      </c>
      <c r="BC120" s="383">
        <v>110528</v>
      </c>
      <c r="BE120">
        <v>41100</v>
      </c>
      <c r="BF120">
        <v>54300</v>
      </c>
      <c r="BG120">
        <f t="shared" si="14"/>
        <v>57588</v>
      </c>
      <c r="BH120">
        <f t="shared" si="15"/>
        <v>60876</v>
      </c>
      <c r="BI120">
        <f t="shared" si="16"/>
        <v>64164</v>
      </c>
      <c r="BJ120">
        <f t="shared" si="17"/>
        <v>67452</v>
      </c>
      <c r="BK120">
        <f t="shared" si="18"/>
        <v>70740</v>
      </c>
      <c r="BL120">
        <f t="shared" si="19"/>
        <v>74028</v>
      </c>
      <c r="BM120">
        <f t="shared" si="20"/>
        <v>77316</v>
      </c>
      <c r="BN120">
        <v>65750</v>
      </c>
      <c r="BO120">
        <v>86800</v>
      </c>
      <c r="BP120">
        <f t="shared" si="21"/>
        <v>92060</v>
      </c>
      <c r="BQ120">
        <f t="shared" si="22"/>
        <v>97320</v>
      </c>
      <c r="BR120">
        <f t="shared" si="23"/>
        <v>102580</v>
      </c>
      <c r="BS120">
        <f t="shared" si="24"/>
        <v>107840</v>
      </c>
      <c r="BT120">
        <f t="shared" si="25"/>
        <v>113100</v>
      </c>
      <c r="BU120">
        <f t="shared" si="26"/>
        <v>118360</v>
      </c>
      <c r="BV120">
        <f t="shared" si="27"/>
        <v>123620</v>
      </c>
    </row>
    <row r="121" spans="1:74" x14ac:dyDescent="0.35">
      <c r="A121" s="298" t="s">
        <v>311</v>
      </c>
      <c r="C121" s="300">
        <v>54100</v>
      </c>
      <c r="D121" s="300">
        <v>54100</v>
      </c>
      <c r="E121" s="300">
        <v>63100</v>
      </c>
      <c r="F121" s="300">
        <v>63100</v>
      </c>
      <c r="G121" s="300">
        <v>63100</v>
      </c>
      <c r="H121" s="300">
        <v>63100</v>
      </c>
      <c r="I121" s="300">
        <v>63100</v>
      </c>
      <c r="J121" s="300">
        <v>63100</v>
      </c>
      <c r="K121" s="300">
        <v>63100</v>
      </c>
      <c r="L121" s="300">
        <v>63100</v>
      </c>
      <c r="M121" s="300">
        <v>63100</v>
      </c>
      <c r="N121" s="300">
        <v>63100</v>
      </c>
      <c r="O121" s="300">
        <v>63100</v>
      </c>
      <c r="P121" s="300">
        <v>63900</v>
      </c>
      <c r="Q121" s="300">
        <v>66750</v>
      </c>
      <c r="S121" s="381">
        <v>35500</v>
      </c>
      <c r="T121" s="382">
        <v>46900</v>
      </c>
      <c r="U121" s="382">
        <v>49740</v>
      </c>
      <c r="V121" s="382">
        <v>52580</v>
      </c>
      <c r="W121" s="382">
        <v>55420</v>
      </c>
      <c r="X121" s="382">
        <v>58260</v>
      </c>
      <c r="Y121" s="382">
        <v>61100</v>
      </c>
      <c r="Z121" s="382">
        <v>63940</v>
      </c>
      <c r="AA121" s="383">
        <v>66780</v>
      </c>
      <c r="AB121" s="381">
        <v>56800</v>
      </c>
      <c r="AC121" s="382">
        <v>75000</v>
      </c>
      <c r="AD121" s="382">
        <v>79544</v>
      </c>
      <c r="AE121" s="382">
        <v>84088</v>
      </c>
      <c r="AF121" s="382">
        <v>88632</v>
      </c>
      <c r="AG121" s="382">
        <v>93176</v>
      </c>
      <c r="AH121" s="382">
        <v>97720</v>
      </c>
      <c r="AI121" s="382">
        <v>102264</v>
      </c>
      <c r="AJ121" s="383">
        <v>106808</v>
      </c>
      <c r="AL121" s="382">
        <v>36750</v>
      </c>
      <c r="AM121" s="382">
        <v>48550</v>
      </c>
      <c r="AN121" s="382">
        <v>51490</v>
      </c>
      <c r="AO121" s="382">
        <v>54430</v>
      </c>
      <c r="AP121" s="382">
        <v>57370</v>
      </c>
      <c r="AQ121" s="382">
        <v>60310</v>
      </c>
      <c r="AR121" s="382">
        <v>63250</v>
      </c>
      <c r="AS121" s="382">
        <v>66190</v>
      </c>
      <c r="AT121" s="382">
        <v>69130</v>
      </c>
      <c r="AU121" s="381">
        <v>58800</v>
      </c>
      <c r="AV121" s="382">
        <v>77600</v>
      </c>
      <c r="AW121" s="382">
        <v>82304</v>
      </c>
      <c r="AX121" s="382">
        <v>87008</v>
      </c>
      <c r="AY121" s="382">
        <v>91712</v>
      </c>
      <c r="AZ121" s="382">
        <v>96416</v>
      </c>
      <c r="BA121" s="382">
        <v>101120</v>
      </c>
      <c r="BB121" s="382">
        <v>105824</v>
      </c>
      <c r="BC121" s="383">
        <v>110528</v>
      </c>
      <c r="BE121">
        <v>41100</v>
      </c>
      <c r="BF121">
        <v>54300</v>
      </c>
      <c r="BG121">
        <f t="shared" si="14"/>
        <v>57588</v>
      </c>
      <c r="BH121">
        <f t="shared" si="15"/>
        <v>60876</v>
      </c>
      <c r="BI121">
        <f t="shared" si="16"/>
        <v>64164</v>
      </c>
      <c r="BJ121">
        <f t="shared" si="17"/>
        <v>67452</v>
      </c>
      <c r="BK121">
        <f t="shared" si="18"/>
        <v>70740</v>
      </c>
      <c r="BL121">
        <f t="shared" si="19"/>
        <v>74028</v>
      </c>
      <c r="BM121">
        <f t="shared" si="20"/>
        <v>77316</v>
      </c>
      <c r="BN121">
        <v>65750</v>
      </c>
      <c r="BO121">
        <v>86800</v>
      </c>
      <c r="BP121">
        <f t="shared" si="21"/>
        <v>92060</v>
      </c>
      <c r="BQ121">
        <f t="shared" si="22"/>
        <v>97320</v>
      </c>
      <c r="BR121">
        <f t="shared" si="23"/>
        <v>102580</v>
      </c>
      <c r="BS121">
        <f t="shared" si="24"/>
        <v>107840</v>
      </c>
      <c r="BT121">
        <f t="shared" si="25"/>
        <v>113100</v>
      </c>
      <c r="BU121">
        <f t="shared" si="26"/>
        <v>118360</v>
      </c>
      <c r="BV121">
        <f t="shared" si="27"/>
        <v>123620</v>
      </c>
    </row>
    <row r="122" spans="1:74" x14ac:dyDescent="0.35">
      <c r="A122" s="298" t="s">
        <v>312</v>
      </c>
      <c r="C122" s="300">
        <v>45100</v>
      </c>
      <c r="D122" s="300">
        <v>45100</v>
      </c>
      <c r="E122" s="300">
        <v>51850</v>
      </c>
      <c r="F122" s="300">
        <v>51850</v>
      </c>
      <c r="G122" s="300">
        <v>51850</v>
      </c>
      <c r="H122" s="300">
        <v>51850</v>
      </c>
      <c r="I122" s="300">
        <v>51850</v>
      </c>
      <c r="J122" s="300">
        <v>51850</v>
      </c>
      <c r="K122" s="300">
        <v>51850</v>
      </c>
      <c r="L122" s="300">
        <v>52550</v>
      </c>
      <c r="M122" s="300">
        <v>55400</v>
      </c>
      <c r="N122" s="300">
        <v>58250</v>
      </c>
      <c r="O122" s="300">
        <v>61100</v>
      </c>
      <c r="P122" s="300">
        <v>63900</v>
      </c>
      <c r="Q122" s="300">
        <v>66750</v>
      </c>
      <c r="S122" s="381">
        <v>35500</v>
      </c>
      <c r="T122" s="382">
        <v>46900</v>
      </c>
      <c r="U122" s="382">
        <v>49740</v>
      </c>
      <c r="V122" s="382">
        <v>52580</v>
      </c>
      <c r="W122" s="382">
        <v>55420</v>
      </c>
      <c r="X122" s="382">
        <v>58260</v>
      </c>
      <c r="Y122" s="382">
        <v>61100</v>
      </c>
      <c r="Z122" s="382">
        <v>63940</v>
      </c>
      <c r="AA122" s="383">
        <v>66780</v>
      </c>
      <c r="AB122" s="381">
        <v>56800</v>
      </c>
      <c r="AC122" s="382">
        <v>75000</v>
      </c>
      <c r="AD122" s="382">
        <v>79544</v>
      </c>
      <c r="AE122" s="382">
        <v>84088</v>
      </c>
      <c r="AF122" s="382">
        <v>88632</v>
      </c>
      <c r="AG122" s="382">
        <v>93176</v>
      </c>
      <c r="AH122" s="382">
        <v>97720</v>
      </c>
      <c r="AI122" s="382">
        <v>102264</v>
      </c>
      <c r="AJ122" s="383">
        <v>106808</v>
      </c>
      <c r="AL122" s="382">
        <v>36750</v>
      </c>
      <c r="AM122" s="382">
        <v>48550</v>
      </c>
      <c r="AN122" s="382">
        <v>51490</v>
      </c>
      <c r="AO122" s="382">
        <v>54430</v>
      </c>
      <c r="AP122" s="382">
        <v>57370</v>
      </c>
      <c r="AQ122" s="382">
        <v>60310</v>
      </c>
      <c r="AR122" s="382">
        <v>63250</v>
      </c>
      <c r="AS122" s="382">
        <v>66190</v>
      </c>
      <c r="AT122" s="382">
        <v>69130</v>
      </c>
      <c r="AU122" s="381">
        <v>58800</v>
      </c>
      <c r="AV122" s="382">
        <v>77600</v>
      </c>
      <c r="AW122" s="382">
        <v>82304</v>
      </c>
      <c r="AX122" s="382">
        <v>87008</v>
      </c>
      <c r="AY122" s="382">
        <v>91712</v>
      </c>
      <c r="AZ122" s="382">
        <v>96416</v>
      </c>
      <c r="BA122" s="382">
        <v>101120</v>
      </c>
      <c r="BB122" s="382">
        <v>105824</v>
      </c>
      <c r="BC122" s="383">
        <v>110528</v>
      </c>
      <c r="BE122">
        <v>41100</v>
      </c>
      <c r="BF122">
        <v>54300</v>
      </c>
      <c r="BG122">
        <f t="shared" si="14"/>
        <v>57588</v>
      </c>
      <c r="BH122">
        <f t="shared" si="15"/>
        <v>60876</v>
      </c>
      <c r="BI122">
        <f t="shared" si="16"/>
        <v>64164</v>
      </c>
      <c r="BJ122">
        <f t="shared" si="17"/>
        <v>67452</v>
      </c>
      <c r="BK122">
        <f t="shared" si="18"/>
        <v>70740</v>
      </c>
      <c r="BL122">
        <f t="shared" si="19"/>
        <v>74028</v>
      </c>
      <c r="BM122">
        <f t="shared" si="20"/>
        <v>77316</v>
      </c>
      <c r="BN122">
        <v>65750</v>
      </c>
      <c r="BO122">
        <v>86800</v>
      </c>
      <c r="BP122">
        <f t="shared" si="21"/>
        <v>92060</v>
      </c>
      <c r="BQ122">
        <f t="shared" si="22"/>
        <v>97320</v>
      </c>
      <c r="BR122">
        <f t="shared" si="23"/>
        <v>102580</v>
      </c>
      <c r="BS122">
        <f t="shared" si="24"/>
        <v>107840</v>
      </c>
      <c r="BT122">
        <f t="shared" si="25"/>
        <v>113100</v>
      </c>
      <c r="BU122">
        <f t="shared" si="26"/>
        <v>118360</v>
      </c>
      <c r="BV122">
        <f t="shared" si="27"/>
        <v>123620</v>
      </c>
    </row>
    <row r="123" spans="1:74" x14ac:dyDescent="0.35">
      <c r="A123" s="298" t="s">
        <v>313</v>
      </c>
      <c r="C123" s="300">
        <v>45100</v>
      </c>
      <c r="D123" s="300">
        <v>45100</v>
      </c>
      <c r="E123" s="300">
        <v>51850</v>
      </c>
      <c r="F123" s="300">
        <v>51850</v>
      </c>
      <c r="G123" s="300">
        <v>51850</v>
      </c>
      <c r="H123" s="300">
        <v>51850</v>
      </c>
      <c r="I123" s="300">
        <v>51850</v>
      </c>
      <c r="J123" s="300">
        <v>51850</v>
      </c>
      <c r="K123" s="300">
        <v>51850</v>
      </c>
      <c r="L123" s="300">
        <v>52550</v>
      </c>
      <c r="M123" s="300">
        <v>55400</v>
      </c>
      <c r="N123" s="300">
        <v>58250</v>
      </c>
      <c r="O123" s="300">
        <v>61100</v>
      </c>
      <c r="P123" s="300">
        <v>63900</v>
      </c>
      <c r="Q123" s="300">
        <v>66750</v>
      </c>
      <c r="S123" s="381">
        <v>35500</v>
      </c>
      <c r="T123" s="382">
        <v>46900</v>
      </c>
      <c r="U123" s="382">
        <v>49740</v>
      </c>
      <c r="V123" s="382">
        <v>52580</v>
      </c>
      <c r="W123" s="382">
        <v>55420</v>
      </c>
      <c r="X123" s="382">
        <v>58260</v>
      </c>
      <c r="Y123" s="382">
        <v>61100</v>
      </c>
      <c r="Z123" s="382">
        <v>63940</v>
      </c>
      <c r="AA123" s="383">
        <v>66780</v>
      </c>
      <c r="AB123" s="381">
        <v>56800</v>
      </c>
      <c r="AC123" s="382">
        <v>75000</v>
      </c>
      <c r="AD123" s="382">
        <v>79544</v>
      </c>
      <c r="AE123" s="382">
        <v>84088</v>
      </c>
      <c r="AF123" s="382">
        <v>88632</v>
      </c>
      <c r="AG123" s="382">
        <v>93176</v>
      </c>
      <c r="AH123" s="382">
        <v>97720</v>
      </c>
      <c r="AI123" s="382">
        <v>102264</v>
      </c>
      <c r="AJ123" s="383">
        <v>106808</v>
      </c>
      <c r="AL123" s="382">
        <v>36750</v>
      </c>
      <c r="AM123" s="382">
        <v>48550</v>
      </c>
      <c r="AN123" s="382">
        <v>51490</v>
      </c>
      <c r="AO123" s="382">
        <v>54430</v>
      </c>
      <c r="AP123" s="382">
        <v>57370</v>
      </c>
      <c r="AQ123" s="382">
        <v>60310</v>
      </c>
      <c r="AR123" s="382">
        <v>63250</v>
      </c>
      <c r="AS123" s="382">
        <v>66190</v>
      </c>
      <c r="AT123" s="382">
        <v>69130</v>
      </c>
      <c r="AU123" s="381">
        <v>58800</v>
      </c>
      <c r="AV123" s="382">
        <v>77600</v>
      </c>
      <c r="AW123" s="382">
        <v>82304</v>
      </c>
      <c r="AX123" s="382">
        <v>87008</v>
      </c>
      <c r="AY123" s="382">
        <v>91712</v>
      </c>
      <c r="AZ123" s="382">
        <v>96416</v>
      </c>
      <c r="BA123" s="382">
        <v>101120</v>
      </c>
      <c r="BB123" s="382">
        <v>105824</v>
      </c>
      <c r="BC123" s="383">
        <v>110528</v>
      </c>
      <c r="BE123">
        <v>41100</v>
      </c>
      <c r="BF123">
        <v>54300</v>
      </c>
      <c r="BG123">
        <f t="shared" si="14"/>
        <v>57588</v>
      </c>
      <c r="BH123">
        <f t="shared" si="15"/>
        <v>60876</v>
      </c>
      <c r="BI123">
        <f t="shared" si="16"/>
        <v>64164</v>
      </c>
      <c r="BJ123">
        <f t="shared" si="17"/>
        <v>67452</v>
      </c>
      <c r="BK123">
        <f t="shared" si="18"/>
        <v>70740</v>
      </c>
      <c r="BL123">
        <f t="shared" si="19"/>
        <v>74028</v>
      </c>
      <c r="BM123">
        <f t="shared" si="20"/>
        <v>77316</v>
      </c>
      <c r="BN123">
        <v>65750</v>
      </c>
      <c r="BO123">
        <v>86800</v>
      </c>
      <c r="BP123">
        <f t="shared" si="21"/>
        <v>92060</v>
      </c>
      <c r="BQ123">
        <f t="shared" si="22"/>
        <v>97320</v>
      </c>
      <c r="BR123">
        <f t="shared" si="23"/>
        <v>102580</v>
      </c>
      <c r="BS123">
        <f t="shared" si="24"/>
        <v>107840</v>
      </c>
      <c r="BT123">
        <f t="shared" si="25"/>
        <v>113100</v>
      </c>
      <c r="BU123">
        <f t="shared" si="26"/>
        <v>118360</v>
      </c>
      <c r="BV123">
        <f t="shared" si="27"/>
        <v>123620</v>
      </c>
    </row>
    <row r="124" spans="1:74" x14ac:dyDescent="0.35">
      <c r="A124" s="298" t="s">
        <v>314</v>
      </c>
      <c r="C124" s="300">
        <v>54100</v>
      </c>
      <c r="D124" s="300">
        <v>54100</v>
      </c>
      <c r="E124" s="300">
        <v>63100</v>
      </c>
      <c r="F124" s="300">
        <v>63100</v>
      </c>
      <c r="G124" s="300">
        <v>63100</v>
      </c>
      <c r="H124" s="300">
        <v>63100</v>
      </c>
      <c r="I124" s="300">
        <v>63100</v>
      </c>
      <c r="J124" s="300">
        <v>63100</v>
      </c>
      <c r="K124" s="300">
        <v>63100</v>
      </c>
      <c r="L124" s="300">
        <v>63100</v>
      </c>
      <c r="M124" s="300">
        <v>63100</v>
      </c>
      <c r="N124" s="300">
        <v>63100</v>
      </c>
      <c r="O124" s="300">
        <v>63100</v>
      </c>
      <c r="P124" s="300">
        <v>63900</v>
      </c>
      <c r="Q124" s="300">
        <v>66750</v>
      </c>
      <c r="S124" s="381">
        <v>35500</v>
      </c>
      <c r="T124" s="382">
        <v>46900</v>
      </c>
      <c r="U124" s="382">
        <v>49740</v>
      </c>
      <c r="V124" s="382">
        <v>52580</v>
      </c>
      <c r="W124" s="382">
        <v>55420</v>
      </c>
      <c r="X124" s="382">
        <v>58260</v>
      </c>
      <c r="Y124" s="382">
        <v>61100</v>
      </c>
      <c r="Z124" s="382">
        <v>63940</v>
      </c>
      <c r="AA124" s="383">
        <v>66780</v>
      </c>
      <c r="AB124" s="381">
        <v>56800</v>
      </c>
      <c r="AC124" s="382">
        <v>75000</v>
      </c>
      <c r="AD124" s="382">
        <v>79544</v>
      </c>
      <c r="AE124" s="382">
        <v>84088</v>
      </c>
      <c r="AF124" s="382">
        <v>88632</v>
      </c>
      <c r="AG124" s="382">
        <v>93176</v>
      </c>
      <c r="AH124" s="382">
        <v>97720</v>
      </c>
      <c r="AI124" s="382">
        <v>102264</v>
      </c>
      <c r="AJ124" s="383">
        <v>106808</v>
      </c>
      <c r="AL124" s="382">
        <v>36750</v>
      </c>
      <c r="AM124" s="382">
        <v>48550</v>
      </c>
      <c r="AN124" s="382">
        <v>51490</v>
      </c>
      <c r="AO124" s="382">
        <v>54430</v>
      </c>
      <c r="AP124" s="382">
        <v>57370</v>
      </c>
      <c r="AQ124" s="382">
        <v>60310</v>
      </c>
      <c r="AR124" s="382">
        <v>63250</v>
      </c>
      <c r="AS124" s="382">
        <v>66190</v>
      </c>
      <c r="AT124" s="382">
        <v>69130</v>
      </c>
      <c r="AU124" s="381">
        <v>58800</v>
      </c>
      <c r="AV124" s="382">
        <v>77600</v>
      </c>
      <c r="AW124" s="382">
        <v>82304</v>
      </c>
      <c r="AX124" s="382">
        <v>87008</v>
      </c>
      <c r="AY124" s="382">
        <v>91712</v>
      </c>
      <c r="AZ124" s="382">
        <v>96416</v>
      </c>
      <c r="BA124" s="382">
        <v>101120</v>
      </c>
      <c r="BB124" s="382">
        <v>105824</v>
      </c>
      <c r="BC124" s="383">
        <v>110528</v>
      </c>
      <c r="BE124">
        <v>41100</v>
      </c>
      <c r="BF124">
        <v>54300</v>
      </c>
      <c r="BG124">
        <f t="shared" si="14"/>
        <v>57588</v>
      </c>
      <c r="BH124">
        <f t="shared" si="15"/>
        <v>60876</v>
      </c>
      <c r="BI124">
        <f t="shared" si="16"/>
        <v>64164</v>
      </c>
      <c r="BJ124">
        <f t="shared" si="17"/>
        <v>67452</v>
      </c>
      <c r="BK124">
        <f t="shared" si="18"/>
        <v>70740</v>
      </c>
      <c r="BL124">
        <f t="shared" si="19"/>
        <v>74028</v>
      </c>
      <c r="BM124">
        <f t="shared" si="20"/>
        <v>77316</v>
      </c>
      <c r="BN124">
        <v>65750</v>
      </c>
      <c r="BO124">
        <v>86800</v>
      </c>
      <c r="BP124">
        <f t="shared" si="21"/>
        <v>92060</v>
      </c>
      <c r="BQ124">
        <f t="shared" si="22"/>
        <v>97320</v>
      </c>
      <c r="BR124">
        <f t="shared" si="23"/>
        <v>102580</v>
      </c>
      <c r="BS124">
        <f t="shared" si="24"/>
        <v>107840</v>
      </c>
      <c r="BT124">
        <f t="shared" si="25"/>
        <v>113100</v>
      </c>
      <c r="BU124">
        <f t="shared" si="26"/>
        <v>118360</v>
      </c>
      <c r="BV124">
        <f t="shared" si="27"/>
        <v>123620</v>
      </c>
    </row>
    <row r="125" spans="1:74" x14ac:dyDescent="0.35">
      <c r="A125" s="298" t="s">
        <v>315</v>
      </c>
      <c r="C125" s="300">
        <v>45100</v>
      </c>
      <c r="D125" s="300">
        <v>45100</v>
      </c>
      <c r="E125" s="300">
        <v>51850</v>
      </c>
      <c r="F125" s="300">
        <v>51850</v>
      </c>
      <c r="G125" s="300">
        <v>51850</v>
      </c>
      <c r="H125" s="300">
        <v>51850</v>
      </c>
      <c r="I125" s="300">
        <v>51850</v>
      </c>
      <c r="J125" s="300">
        <v>51850</v>
      </c>
      <c r="K125" s="300">
        <v>53450</v>
      </c>
      <c r="L125" s="300">
        <v>56500</v>
      </c>
      <c r="M125" s="300">
        <v>59550</v>
      </c>
      <c r="N125" s="300">
        <v>62600</v>
      </c>
      <c r="O125" s="300">
        <v>65650</v>
      </c>
      <c r="P125" s="300">
        <v>68700</v>
      </c>
      <c r="Q125" s="300">
        <v>71750</v>
      </c>
      <c r="S125" s="381">
        <v>39650</v>
      </c>
      <c r="T125" s="382">
        <v>52350</v>
      </c>
      <c r="U125" s="382">
        <v>55522</v>
      </c>
      <c r="V125" s="382">
        <v>58694</v>
      </c>
      <c r="W125" s="382">
        <v>61866</v>
      </c>
      <c r="X125" s="382">
        <v>65038</v>
      </c>
      <c r="Y125" s="382">
        <v>68210</v>
      </c>
      <c r="Z125" s="382">
        <v>71382</v>
      </c>
      <c r="AA125" s="383">
        <v>74554</v>
      </c>
      <c r="AB125" s="381">
        <v>63450</v>
      </c>
      <c r="AC125" s="382">
        <v>83750</v>
      </c>
      <c r="AD125" s="382">
        <v>88826</v>
      </c>
      <c r="AE125" s="382">
        <v>93902</v>
      </c>
      <c r="AF125" s="382">
        <v>98978</v>
      </c>
      <c r="AG125" s="382">
        <v>104054</v>
      </c>
      <c r="AH125" s="382">
        <v>109130</v>
      </c>
      <c r="AI125" s="382">
        <v>114206</v>
      </c>
      <c r="AJ125" s="383">
        <v>119282</v>
      </c>
      <c r="AL125" s="382">
        <v>39650</v>
      </c>
      <c r="AM125" s="382">
        <v>52350</v>
      </c>
      <c r="AN125" s="382">
        <v>55522</v>
      </c>
      <c r="AO125" s="382">
        <v>58694</v>
      </c>
      <c r="AP125" s="382">
        <v>61866</v>
      </c>
      <c r="AQ125" s="382">
        <v>65038</v>
      </c>
      <c r="AR125" s="382">
        <v>68210</v>
      </c>
      <c r="AS125" s="382">
        <v>71382</v>
      </c>
      <c r="AT125" s="382">
        <v>74554</v>
      </c>
      <c r="AU125" s="381">
        <v>63450</v>
      </c>
      <c r="AV125" s="382">
        <v>83750</v>
      </c>
      <c r="AW125" s="382">
        <v>88826</v>
      </c>
      <c r="AX125" s="382">
        <v>93902</v>
      </c>
      <c r="AY125" s="382">
        <v>98978</v>
      </c>
      <c r="AZ125" s="382">
        <v>104054</v>
      </c>
      <c r="BA125" s="382">
        <v>109130</v>
      </c>
      <c r="BB125" s="382">
        <v>114206</v>
      </c>
      <c r="BC125" s="383">
        <v>119282</v>
      </c>
      <c r="BE125">
        <v>44300</v>
      </c>
      <c r="BF125">
        <v>58500</v>
      </c>
      <c r="BG125">
        <f t="shared" si="14"/>
        <v>62044</v>
      </c>
      <c r="BH125">
        <f t="shared" si="15"/>
        <v>65588</v>
      </c>
      <c r="BI125">
        <f t="shared" si="16"/>
        <v>69132</v>
      </c>
      <c r="BJ125">
        <f t="shared" si="17"/>
        <v>72676</v>
      </c>
      <c r="BK125">
        <f t="shared" si="18"/>
        <v>76220</v>
      </c>
      <c r="BL125">
        <f t="shared" si="19"/>
        <v>79764</v>
      </c>
      <c r="BM125">
        <f t="shared" si="20"/>
        <v>83308</v>
      </c>
      <c r="BN125">
        <v>70900</v>
      </c>
      <c r="BO125">
        <v>93600</v>
      </c>
      <c r="BP125">
        <f t="shared" si="21"/>
        <v>99272</v>
      </c>
      <c r="BQ125">
        <f t="shared" si="22"/>
        <v>104944</v>
      </c>
      <c r="BR125">
        <f t="shared" si="23"/>
        <v>110616</v>
      </c>
      <c r="BS125">
        <f t="shared" si="24"/>
        <v>116288</v>
      </c>
      <c r="BT125">
        <f t="shared" si="25"/>
        <v>121960</v>
      </c>
      <c r="BU125">
        <f t="shared" si="26"/>
        <v>127632</v>
      </c>
      <c r="BV125">
        <f t="shared" si="27"/>
        <v>133304</v>
      </c>
    </row>
    <row r="126" spans="1:74" x14ac:dyDescent="0.35">
      <c r="A126" s="298" t="s">
        <v>316</v>
      </c>
      <c r="C126" s="300">
        <v>50000</v>
      </c>
      <c r="D126" s="300">
        <v>50000</v>
      </c>
      <c r="E126" s="300">
        <v>57500</v>
      </c>
      <c r="F126" s="300">
        <v>57500</v>
      </c>
      <c r="G126" s="300">
        <v>57500</v>
      </c>
      <c r="H126" s="300">
        <v>58000</v>
      </c>
      <c r="I126" s="300">
        <v>62000</v>
      </c>
      <c r="J126" s="300">
        <v>66000</v>
      </c>
      <c r="K126" s="300">
        <v>70000</v>
      </c>
      <c r="L126" s="300">
        <v>74000</v>
      </c>
      <c r="M126" s="300">
        <v>78050</v>
      </c>
      <c r="N126" s="300">
        <v>82000</v>
      </c>
      <c r="O126" s="300">
        <v>86000</v>
      </c>
      <c r="P126" s="300">
        <v>90000</v>
      </c>
      <c r="Q126" s="300">
        <v>94000</v>
      </c>
      <c r="S126" s="381">
        <v>50000</v>
      </c>
      <c r="T126" s="382">
        <v>66000</v>
      </c>
      <c r="U126" s="382">
        <v>70000</v>
      </c>
      <c r="V126" s="382">
        <v>74000</v>
      </c>
      <c r="W126" s="382">
        <v>78000</v>
      </c>
      <c r="X126" s="382">
        <v>82000</v>
      </c>
      <c r="Y126" s="382">
        <v>86000</v>
      </c>
      <c r="Z126" s="382">
        <v>90000</v>
      </c>
      <c r="AA126" s="383">
        <v>94000</v>
      </c>
      <c r="AB126" s="381">
        <v>78500</v>
      </c>
      <c r="AC126" s="382">
        <v>103600</v>
      </c>
      <c r="AD126" s="382">
        <v>109880</v>
      </c>
      <c r="AE126" s="382">
        <v>116160</v>
      </c>
      <c r="AF126" s="382">
        <v>122440</v>
      </c>
      <c r="AG126" s="382">
        <v>128720</v>
      </c>
      <c r="AH126" s="382">
        <v>135000</v>
      </c>
      <c r="AI126" s="382">
        <v>141280</v>
      </c>
      <c r="AJ126" s="383">
        <v>147560</v>
      </c>
      <c r="AL126" s="382">
        <v>52400</v>
      </c>
      <c r="AM126" s="382">
        <v>69200</v>
      </c>
      <c r="AN126" s="382">
        <v>73392</v>
      </c>
      <c r="AO126" s="382">
        <v>77584</v>
      </c>
      <c r="AP126" s="382">
        <v>81776</v>
      </c>
      <c r="AQ126" s="382">
        <v>85968</v>
      </c>
      <c r="AR126" s="382">
        <v>90160</v>
      </c>
      <c r="AS126" s="382">
        <v>94352</v>
      </c>
      <c r="AT126" s="382">
        <v>98544</v>
      </c>
      <c r="AU126" s="381">
        <v>79900</v>
      </c>
      <c r="AV126" s="382">
        <v>105450</v>
      </c>
      <c r="AW126" s="382">
        <v>111842</v>
      </c>
      <c r="AX126" s="382">
        <v>118234</v>
      </c>
      <c r="AY126" s="382">
        <v>124626</v>
      </c>
      <c r="AZ126" s="382">
        <v>131018</v>
      </c>
      <c r="BA126" s="382">
        <v>137410</v>
      </c>
      <c r="BB126" s="382">
        <v>143802</v>
      </c>
      <c r="BC126" s="383">
        <v>150194</v>
      </c>
      <c r="BE126">
        <v>58600</v>
      </c>
      <c r="BF126">
        <v>77400</v>
      </c>
      <c r="BG126">
        <f t="shared" si="14"/>
        <v>82088</v>
      </c>
      <c r="BH126">
        <f t="shared" si="15"/>
        <v>86776</v>
      </c>
      <c r="BI126">
        <f t="shared" si="16"/>
        <v>91464</v>
      </c>
      <c r="BJ126">
        <f t="shared" si="17"/>
        <v>96152</v>
      </c>
      <c r="BK126">
        <f t="shared" si="18"/>
        <v>100840</v>
      </c>
      <c r="BL126">
        <f t="shared" si="19"/>
        <v>105528</v>
      </c>
      <c r="BM126">
        <f t="shared" si="20"/>
        <v>110216</v>
      </c>
      <c r="BN126">
        <v>90000</v>
      </c>
      <c r="BO126">
        <v>118800</v>
      </c>
      <c r="BP126">
        <f t="shared" si="21"/>
        <v>126000</v>
      </c>
      <c r="BQ126">
        <f t="shared" si="22"/>
        <v>133200</v>
      </c>
      <c r="BR126">
        <f t="shared" si="23"/>
        <v>140400</v>
      </c>
      <c r="BS126">
        <f t="shared" si="24"/>
        <v>147600</v>
      </c>
      <c r="BT126">
        <f t="shared" si="25"/>
        <v>154800</v>
      </c>
      <c r="BU126">
        <f t="shared" si="26"/>
        <v>162000</v>
      </c>
      <c r="BV126">
        <f t="shared" si="27"/>
        <v>169200</v>
      </c>
    </row>
    <row r="127" spans="1:74" x14ac:dyDescent="0.35">
      <c r="A127" s="298" t="s">
        <v>317</v>
      </c>
      <c r="C127" s="300">
        <v>45100</v>
      </c>
      <c r="D127" s="300">
        <v>45100</v>
      </c>
      <c r="E127" s="300">
        <v>51850</v>
      </c>
      <c r="F127" s="300">
        <v>51850</v>
      </c>
      <c r="G127" s="300">
        <v>51850</v>
      </c>
      <c r="H127" s="300">
        <v>51850</v>
      </c>
      <c r="I127" s="300">
        <v>51850</v>
      </c>
      <c r="J127" s="300">
        <v>51850</v>
      </c>
      <c r="K127" s="300">
        <v>51850</v>
      </c>
      <c r="L127" s="300">
        <v>52550</v>
      </c>
      <c r="M127" s="300">
        <v>55400</v>
      </c>
      <c r="N127" s="300">
        <v>58250</v>
      </c>
      <c r="O127" s="300">
        <v>61100</v>
      </c>
      <c r="P127" s="300">
        <v>63900</v>
      </c>
      <c r="Q127" s="300">
        <v>66750</v>
      </c>
      <c r="S127" s="381">
        <v>35500</v>
      </c>
      <c r="T127" s="382">
        <v>46900</v>
      </c>
      <c r="U127" s="382">
        <v>49740</v>
      </c>
      <c r="V127" s="382">
        <v>52580</v>
      </c>
      <c r="W127" s="382">
        <v>55420</v>
      </c>
      <c r="X127" s="382">
        <v>58260</v>
      </c>
      <c r="Y127" s="382">
        <v>61100</v>
      </c>
      <c r="Z127" s="382">
        <v>63940</v>
      </c>
      <c r="AA127" s="383">
        <v>66780</v>
      </c>
      <c r="AB127" s="381">
        <v>56800</v>
      </c>
      <c r="AC127" s="382">
        <v>75000</v>
      </c>
      <c r="AD127" s="382">
        <v>79544</v>
      </c>
      <c r="AE127" s="382">
        <v>84088</v>
      </c>
      <c r="AF127" s="382">
        <v>88632</v>
      </c>
      <c r="AG127" s="382">
        <v>93176</v>
      </c>
      <c r="AH127" s="382">
        <v>97720</v>
      </c>
      <c r="AI127" s="382">
        <v>102264</v>
      </c>
      <c r="AJ127" s="383">
        <v>106808</v>
      </c>
      <c r="AL127" s="382">
        <v>36750</v>
      </c>
      <c r="AM127" s="382">
        <v>48550</v>
      </c>
      <c r="AN127" s="382">
        <v>51490</v>
      </c>
      <c r="AO127" s="382">
        <v>54430</v>
      </c>
      <c r="AP127" s="382">
        <v>57370</v>
      </c>
      <c r="AQ127" s="382">
        <v>60310</v>
      </c>
      <c r="AR127" s="382">
        <v>63250</v>
      </c>
      <c r="AS127" s="382">
        <v>66190</v>
      </c>
      <c r="AT127" s="382">
        <v>69130</v>
      </c>
      <c r="AU127" s="381">
        <v>58800</v>
      </c>
      <c r="AV127" s="382">
        <v>77600</v>
      </c>
      <c r="AW127" s="382">
        <v>82304</v>
      </c>
      <c r="AX127" s="382">
        <v>87008</v>
      </c>
      <c r="AY127" s="382">
        <v>91712</v>
      </c>
      <c r="AZ127" s="382">
        <v>96416</v>
      </c>
      <c r="BA127" s="382">
        <v>101120</v>
      </c>
      <c r="BB127" s="382">
        <v>105824</v>
      </c>
      <c r="BC127" s="383">
        <v>110528</v>
      </c>
      <c r="BE127">
        <v>41100</v>
      </c>
      <c r="BF127">
        <v>54300</v>
      </c>
      <c r="BG127">
        <f t="shared" si="14"/>
        <v>57588</v>
      </c>
      <c r="BH127">
        <f t="shared" si="15"/>
        <v>60876</v>
      </c>
      <c r="BI127">
        <f t="shared" si="16"/>
        <v>64164</v>
      </c>
      <c r="BJ127">
        <f t="shared" si="17"/>
        <v>67452</v>
      </c>
      <c r="BK127">
        <f t="shared" si="18"/>
        <v>70740</v>
      </c>
      <c r="BL127">
        <f t="shared" si="19"/>
        <v>74028</v>
      </c>
      <c r="BM127">
        <f t="shared" si="20"/>
        <v>77316</v>
      </c>
      <c r="BN127">
        <v>65750</v>
      </c>
      <c r="BO127">
        <v>86800</v>
      </c>
      <c r="BP127">
        <f t="shared" si="21"/>
        <v>92060</v>
      </c>
      <c r="BQ127">
        <f t="shared" si="22"/>
        <v>97320</v>
      </c>
      <c r="BR127">
        <f t="shared" si="23"/>
        <v>102580</v>
      </c>
      <c r="BS127">
        <f t="shared" si="24"/>
        <v>107840</v>
      </c>
      <c r="BT127">
        <f t="shared" si="25"/>
        <v>113100</v>
      </c>
      <c r="BU127">
        <f t="shared" si="26"/>
        <v>118360</v>
      </c>
      <c r="BV127">
        <f t="shared" si="27"/>
        <v>123620</v>
      </c>
    </row>
    <row r="128" spans="1:74" x14ac:dyDescent="0.35">
      <c r="A128" s="298" t="s">
        <v>318</v>
      </c>
      <c r="C128" s="300">
        <v>55250</v>
      </c>
      <c r="D128" s="300">
        <v>55250</v>
      </c>
      <c r="E128" s="300">
        <v>63500</v>
      </c>
      <c r="F128" s="300">
        <v>63500</v>
      </c>
      <c r="G128" s="300">
        <v>63500</v>
      </c>
      <c r="H128" s="300">
        <v>64100</v>
      </c>
      <c r="I128" s="300">
        <v>68550</v>
      </c>
      <c r="J128" s="300">
        <v>72950</v>
      </c>
      <c r="K128" s="300">
        <v>77350</v>
      </c>
      <c r="L128" s="300">
        <v>81800</v>
      </c>
      <c r="M128" s="300">
        <v>86200</v>
      </c>
      <c r="N128" s="300">
        <v>90650</v>
      </c>
      <c r="O128" s="300">
        <v>95050</v>
      </c>
      <c r="P128" s="300">
        <v>99450</v>
      </c>
      <c r="Q128" s="300">
        <v>103900</v>
      </c>
      <c r="S128" s="381">
        <v>55250</v>
      </c>
      <c r="T128" s="382">
        <v>72950</v>
      </c>
      <c r="U128" s="382">
        <v>77370</v>
      </c>
      <c r="V128" s="382">
        <v>81790</v>
      </c>
      <c r="W128" s="382">
        <v>86210</v>
      </c>
      <c r="X128" s="382">
        <v>90630</v>
      </c>
      <c r="Y128" s="382">
        <v>95050</v>
      </c>
      <c r="Z128" s="382">
        <v>99470</v>
      </c>
      <c r="AA128" s="383">
        <v>103890</v>
      </c>
      <c r="AB128" s="381">
        <v>80950</v>
      </c>
      <c r="AC128" s="382">
        <v>106850</v>
      </c>
      <c r="AD128" s="382">
        <v>113326</v>
      </c>
      <c r="AE128" s="382">
        <v>119802</v>
      </c>
      <c r="AF128" s="382">
        <v>126278</v>
      </c>
      <c r="AG128" s="382">
        <v>132754</v>
      </c>
      <c r="AH128" s="382">
        <v>139230</v>
      </c>
      <c r="AI128" s="382">
        <v>145706</v>
      </c>
      <c r="AJ128" s="383">
        <v>152182</v>
      </c>
      <c r="AL128" s="382">
        <v>55250</v>
      </c>
      <c r="AM128" s="382">
        <v>72950</v>
      </c>
      <c r="AN128" s="382">
        <v>77370</v>
      </c>
      <c r="AO128" s="382">
        <v>81790</v>
      </c>
      <c r="AP128" s="382">
        <v>86210</v>
      </c>
      <c r="AQ128" s="382">
        <v>90630</v>
      </c>
      <c r="AR128" s="382">
        <v>95050</v>
      </c>
      <c r="AS128" s="382">
        <v>99470</v>
      </c>
      <c r="AT128" s="382">
        <v>103890</v>
      </c>
      <c r="AU128" s="381">
        <v>80950</v>
      </c>
      <c r="AV128" s="382">
        <v>106850</v>
      </c>
      <c r="AW128" s="382">
        <v>113326</v>
      </c>
      <c r="AX128" s="382">
        <v>119802</v>
      </c>
      <c r="AY128" s="382">
        <v>126278</v>
      </c>
      <c r="AZ128" s="382">
        <v>132754</v>
      </c>
      <c r="BA128" s="382">
        <v>139230</v>
      </c>
      <c r="BB128" s="382">
        <v>145706</v>
      </c>
      <c r="BC128" s="383">
        <v>152182</v>
      </c>
      <c r="BE128">
        <v>55250</v>
      </c>
      <c r="BF128">
        <v>72950</v>
      </c>
      <c r="BG128">
        <f t="shared" si="14"/>
        <v>77370</v>
      </c>
      <c r="BH128">
        <f t="shared" si="15"/>
        <v>81790</v>
      </c>
      <c r="BI128">
        <f t="shared" si="16"/>
        <v>86210</v>
      </c>
      <c r="BJ128">
        <f t="shared" si="17"/>
        <v>90630</v>
      </c>
      <c r="BK128">
        <f t="shared" si="18"/>
        <v>95050</v>
      </c>
      <c r="BL128">
        <f t="shared" si="19"/>
        <v>99470</v>
      </c>
      <c r="BM128">
        <f t="shared" si="20"/>
        <v>103890</v>
      </c>
      <c r="BN128">
        <v>88400</v>
      </c>
      <c r="BO128">
        <v>116700</v>
      </c>
      <c r="BP128">
        <f t="shared" si="21"/>
        <v>123772</v>
      </c>
      <c r="BQ128">
        <f t="shared" si="22"/>
        <v>130844</v>
      </c>
      <c r="BR128">
        <f t="shared" si="23"/>
        <v>137916</v>
      </c>
      <c r="BS128">
        <f t="shared" si="24"/>
        <v>144988</v>
      </c>
      <c r="BT128">
        <f t="shared" si="25"/>
        <v>152060</v>
      </c>
      <c r="BU128">
        <f t="shared" si="26"/>
        <v>159132</v>
      </c>
      <c r="BV128">
        <f t="shared" si="27"/>
        <v>166204</v>
      </c>
    </row>
    <row r="129" spans="1:74" x14ac:dyDescent="0.35">
      <c r="A129" s="298" t="s">
        <v>319</v>
      </c>
      <c r="C129" s="300">
        <v>54100</v>
      </c>
      <c r="D129" s="300">
        <v>54100</v>
      </c>
      <c r="E129" s="300">
        <v>63100</v>
      </c>
      <c r="F129" s="300">
        <v>63100</v>
      </c>
      <c r="G129" s="300">
        <v>63100</v>
      </c>
      <c r="H129" s="300">
        <v>63100</v>
      </c>
      <c r="I129" s="300">
        <v>63100</v>
      </c>
      <c r="J129" s="300">
        <v>63100</v>
      </c>
      <c r="K129" s="300">
        <v>63100</v>
      </c>
      <c r="L129" s="300">
        <v>63100</v>
      </c>
      <c r="M129" s="300">
        <v>63100</v>
      </c>
      <c r="N129" s="300">
        <v>63100</v>
      </c>
      <c r="O129" s="300">
        <v>63100</v>
      </c>
      <c r="P129" s="300">
        <v>63900</v>
      </c>
      <c r="Q129" s="300">
        <v>66750</v>
      </c>
      <c r="S129" s="381">
        <v>35500</v>
      </c>
      <c r="T129" s="382">
        <v>46900</v>
      </c>
      <c r="U129" s="382">
        <v>49740</v>
      </c>
      <c r="V129" s="382">
        <v>52580</v>
      </c>
      <c r="W129" s="382">
        <v>55420</v>
      </c>
      <c r="X129" s="382">
        <v>58260</v>
      </c>
      <c r="Y129" s="382">
        <v>61100</v>
      </c>
      <c r="Z129" s="382">
        <v>63940</v>
      </c>
      <c r="AA129" s="383">
        <v>66780</v>
      </c>
      <c r="AB129" s="381">
        <v>56800</v>
      </c>
      <c r="AC129" s="382">
        <v>75000</v>
      </c>
      <c r="AD129" s="382">
        <v>79544</v>
      </c>
      <c r="AE129" s="382">
        <v>84088</v>
      </c>
      <c r="AF129" s="382">
        <v>88632</v>
      </c>
      <c r="AG129" s="382">
        <v>93176</v>
      </c>
      <c r="AH129" s="382">
        <v>97720</v>
      </c>
      <c r="AI129" s="382">
        <v>102264</v>
      </c>
      <c r="AJ129" s="383">
        <v>106808</v>
      </c>
      <c r="AL129" s="382">
        <v>36750</v>
      </c>
      <c r="AM129" s="382">
        <v>48550</v>
      </c>
      <c r="AN129" s="382">
        <v>51490</v>
      </c>
      <c r="AO129" s="382">
        <v>54430</v>
      </c>
      <c r="AP129" s="382">
        <v>57370</v>
      </c>
      <c r="AQ129" s="382">
        <v>60310</v>
      </c>
      <c r="AR129" s="382">
        <v>63250</v>
      </c>
      <c r="AS129" s="382">
        <v>66190</v>
      </c>
      <c r="AT129" s="382">
        <v>69130</v>
      </c>
      <c r="AU129" s="381">
        <v>58800</v>
      </c>
      <c r="AV129" s="382">
        <v>77600</v>
      </c>
      <c r="AW129" s="382">
        <v>82304</v>
      </c>
      <c r="AX129" s="382">
        <v>87008</v>
      </c>
      <c r="AY129" s="382">
        <v>91712</v>
      </c>
      <c r="AZ129" s="382">
        <v>96416</v>
      </c>
      <c r="BA129" s="382">
        <v>101120</v>
      </c>
      <c r="BB129" s="382">
        <v>105824</v>
      </c>
      <c r="BC129" s="383">
        <v>110528</v>
      </c>
      <c r="BE129">
        <v>41100</v>
      </c>
      <c r="BF129">
        <v>54300</v>
      </c>
      <c r="BG129">
        <f t="shared" si="14"/>
        <v>57588</v>
      </c>
      <c r="BH129">
        <f t="shared" si="15"/>
        <v>60876</v>
      </c>
      <c r="BI129">
        <f t="shared" si="16"/>
        <v>64164</v>
      </c>
      <c r="BJ129">
        <f t="shared" si="17"/>
        <v>67452</v>
      </c>
      <c r="BK129">
        <f t="shared" si="18"/>
        <v>70740</v>
      </c>
      <c r="BL129">
        <f t="shared" si="19"/>
        <v>74028</v>
      </c>
      <c r="BM129">
        <f t="shared" si="20"/>
        <v>77316</v>
      </c>
      <c r="BN129">
        <v>65750</v>
      </c>
      <c r="BO129">
        <v>86800</v>
      </c>
      <c r="BP129">
        <f t="shared" si="21"/>
        <v>92060</v>
      </c>
      <c r="BQ129">
        <f t="shared" si="22"/>
        <v>97320</v>
      </c>
      <c r="BR129">
        <f t="shared" si="23"/>
        <v>102580</v>
      </c>
      <c r="BS129">
        <f t="shared" si="24"/>
        <v>107840</v>
      </c>
      <c r="BT129">
        <f t="shared" si="25"/>
        <v>113100</v>
      </c>
      <c r="BU129">
        <f t="shared" si="26"/>
        <v>118360</v>
      </c>
      <c r="BV129">
        <f t="shared" si="27"/>
        <v>123620</v>
      </c>
    </row>
    <row r="130" spans="1:74" x14ac:dyDescent="0.35">
      <c r="A130" s="298" t="s">
        <v>320</v>
      </c>
      <c r="C130" s="300">
        <v>54100</v>
      </c>
      <c r="D130" s="300">
        <v>54100</v>
      </c>
      <c r="E130" s="300">
        <v>63100</v>
      </c>
      <c r="F130" s="300">
        <v>63100</v>
      </c>
      <c r="G130" s="300">
        <v>63100</v>
      </c>
      <c r="H130" s="300">
        <v>63100</v>
      </c>
      <c r="I130" s="300">
        <v>63100</v>
      </c>
      <c r="J130" s="300">
        <v>63100</v>
      </c>
      <c r="K130" s="300">
        <v>63100</v>
      </c>
      <c r="L130" s="300">
        <v>63100</v>
      </c>
      <c r="M130" s="300">
        <v>63100</v>
      </c>
      <c r="N130" s="300">
        <v>63100</v>
      </c>
      <c r="O130" s="300">
        <v>63100</v>
      </c>
      <c r="P130" s="300">
        <v>63900</v>
      </c>
      <c r="Q130" s="300">
        <v>66750</v>
      </c>
      <c r="S130" s="381">
        <v>35500</v>
      </c>
      <c r="T130" s="382">
        <v>46900</v>
      </c>
      <c r="U130" s="382">
        <v>49740</v>
      </c>
      <c r="V130" s="382">
        <v>52580</v>
      </c>
      <c r="W130" s="382">
        <v>55420</v>
      </c>
      <c r="X130" s="382">
        <v>58260</v>
      </c>
      <c r="Y130" s="382">
        <v>61100</v>
      </c>
      <c r="Z130" s="382">
        <v>63940</v>
      </c>
      <c r="AA130" s="383">
        <v>66780</v>
      </c>
      <c r="AB130" s="381">
        <v>56800</v>
      </c>
      <c r="AC130" s="382">
        <v>75000</v>
      </c>
      <c r="AD130" s="382">
        <v>79544</v>
      </c>
      <c r="AE130" s="382">
        <v>84088</v>
      </c>
      <c r="AF130" s="382">
        <v>88632</v>
      </c>
      <c r="AG130" s="382">
        <v>93176</v>
      </c>
      <c r="AH130" s="382">
        <v>97720</v>
      </c>
      <c r="AI130" s="382">
        <v>102264</v>
      </c>
      <c r="AJ130" s="383">
        <v>106808</v>
      </c>
      <c r="AL130" s="382">
        <v>36750</v>
      </c>
      <c r="AM130" s="382">
        <v>48550</v>
      </c>
      <c r="AN130" s="382">
        <v>51490</v>
      </c>
      <c r="AO130" s="382">
        <v>54430</v>
      </c>
      <c r="AP130" s="382">
        <v>57370</v>
      </c>
      <c r="AQ130" s="382">
        <v>60310</v>
      </c>
      <c r="AR130" s="382">
        <v>63250</v>
      </c>
      <c r="AS130" s="382">
        <v>66190</v>
      </c>
      <c r="AT130" s="382">
        <v>69130</v>
      </c>
      <c r="AU130" s="381">
        <v>58800</v>
      </c>
      <c r="AV130" s="382">
        <v>77600</v>
      </c>
      <c r="AW130" s="382">
        <v>82304</v>
      </c>
      <c r="AX130" s="382">
        <v>87008</v>
      </c>
      <c r="AY130" s="382">
        <v>91712</v>
      </c>
      <c r="AZ130" s="382">
        <v>96416</v>
      </c>
      <c r="BA130" s="382">
        <v>101120</v>
      </c>
      <c r="BB130" s="382">
        <v>105824</v>
      </c>
      <c r="BC130" s="383">
        <v>110528</v>
      </c>
      <c r="BE130">
        <v>41100</v>
      </c>
      <c r="BF130">
        <v>54300</v>
      </c>
      <c r="BG130">
        <f t="shared" si="14"/>
        <v>57588</v>
      </c>
      <c r="BH130">
        <f t="shared" si="15"/>
        <v>60876</v>
      </c>
      <c r="BI130">
        <f t="shared" si="16"/>
        <v>64164</v>
      </c>
      <c r="BJ130">
        <f t="shared" si="17"/>
        <v>67452</v>
      </c>
      <c r="BK130">
        <f t="shared" si="18"/>
        <v>70740</v>
      </c>
      <c r="BL130">
        <f t="shared" si="19"/>
        <v>74028</v>
      </c>
      <c r="BM130">
        <f t="shared" si="20"/>
        <v>77316</v>
      </c>
      <c r="BN130">
        <v>65750</v>
      </c>
      <c r="BO130">
        <v>86800</v>
      </c>
      <c r="BP130">
        <f t="shared" si="21"/>
        <v>92060</v>
      </c>
      <c r="BQ130">
        <f t="shared" si="22"/>
        <v>97320</v>
      </c>
      <c r="BR130">
        <f t="shared" si="23"/>
        <v>102580</v>
      </c>
      <c r="BS130">
        <f t="shared" si="24"/>
        <v>107840</v>
      </c>
      <c r="BT130">
        <f t="shared" si="25"/>
        <v>113100</v>
      </c>
      <c r="BU130">
        <f t="shared" si="26"/>
        <v>118360</v>
      </c>
      <c r="BV130">
        <f t="shared" si="27"/>
        <v>123620</v>
      </c>
    </row>
    <row r="131" spans="1:74" x14ac:dyDescent="0.35">
      <c r="A131" s="298" t="s">
        <v>321</v>
      </c>
      <c r="C131" s="300">
        <v>45100</v>
      </c>
      <c r="D131" s="300">
        <v>45100</v>
      </c>
      <c r="E131" s="300">
        <v>51850</v>
      </c>
      <c r="F131" s="300">
        <v>51850</v>
      </c>
      <c r="G131" s="300">
        <v>51850</v>
      </c>
      <c r="H131" s="300">
        <v>51850</v>
      </c>
      <c r="I131" s="300">
        <v>51850</v>
      </c>
      <c r="J131" s="300">
        <v>55050</v>
      </c>
      <c r="K131" s="300">
        <v>58400</v>
      </c>
      <c r="L131" s="300">
        <v>61750</v>
      </c>
      <c r="M131" s="300">
        <v>65100</v>
      </c>
      <c r="N131" s="300">
        <v>68400</v>
      </c>
      <c r="O131" s="300">
        <v>71750</v>
      </c>
      <c r="P131" s="300">
        <v>75100</v>
      </c>
      <c r="Q131" s="300">
        <v>78400</v>
      </c>
      <c r="S131" s="381">
        <v>41700</v>
      </c>
      <c r="T131" s="382">
        <v>55050</v>
      </c>
      <c r="U131" s="382">
        <v>58386</v>
      </c>
      <c r="V131" s="382">
        <v>61722</v>
      </c>
      <c r="W131" s="382">
        <v>65058</v>
      </c>
      <c r="X131" s="382">
        <v>68394</v>
      </c>
      <c r="Y131" s="382">
        <v>71730</v>
      </c>
      <c r="Z131" s="382">
        <v>75066</v>
      </c>
      <c r="AA131" s="383">
        <v>78402</v>
      </c>
      <c r="AB131" s="381">
        <v>66700</v>
      </c>
      <c r="AC131" s="382">
        <v>88050</v>
      </c>
      <c r="AD131" s="382">
        <v>93386</v>
      </c>
      <c r="AE131" s="382">
        <v>98722</v>
      </c>
      <c r="AF131" s="382">
        <v>104058</v>
      </c>
      <c r="AG131" s="382">
        <v>109394</v>
      </c>
      <c r="AH131" s="382">
        <v>114730</v>
      </c>
      <c r="AI131" s="382">
        <v>120066</v>
      </c>
      <c r="AJ131" s="383">
        <v>125402</v>
      </c>
      <c r="AL131" s="382">
        <v>41700</v>
      </c>
      <c r="AM131" s="382">
        <v>55050</v>
      </c>
      <c r="AN131" s="382">
        <v>58386</v>
      </c>
      <c r="AO131" s="382">
        <v>61722</v>
      </c>
      <c r="AP131" s="382">
        <v>65058</v>
      </c>
      <c r="AQ131" s="382">
        <v>68394</v>
      </c>
      <c r="AR131" s="382">
        <v>71730</v>
      </c>
      <c r="AS131" s="382">
        <v>75066</v>
      </c>
      <c r="AT131" s="382">
        <v>78402</v>
      </c>
      <c r="AU131" s="381">
        <v>66700</v>
      </c>
      <c r="AV131" s="382">
        <v>88050</v>
      </c>
      <c r="AW131" s="382">
        <v>93386</v>
      </c>
      <c r="AX131" s="382">
        <v>98722</v>
      </c>
      <c r="AY131" s="382">
        <v>104058</v>
      </c>
      <c r="AZ131" s="382">
        <v>109394</v>
      </c>
      <c r="BA131" s="382">
        <v>114730</v>
      </c>
      <c r="BB131" s="382">
        <v>120066</v>
      </c>
      <c r="BC131" s="383">
        <v>125402</v>
      </c>
      <c r="BE131">
        <v>42150</v>
      </c>
      <c r="BF131">
        <v>55650</v>
      </c>
      <c r="BG131">
        <f t="shared" si="14"/>
        <v>59022</v>
      </c>
      <c r="BH131">
        <f t="shared" si="15"/>
        <v>62394</v>
      </c>
      <c r="BI131">
        <f t="shared" si="16"/>
        <v>65766</v>
      </c>
      <c r="BJ131">
        <f t="shared" si="17"/>
        <v>69138</v>
      </c>
      <c r="BK131">
        <f t="shared" si="18"/>
        <v>72510</v>
      </c>
      <c r="BL131">
        <f t="shared" si="19"/>
        <v>75882</v>
      </c>
      <c r="BM131">
        <f t="shared" si="20"/>
        <v>79254</v>
      </c>
      <c r="BN131">
        <v>67450</v>
      </c>
      <c r="BO131">
        <v>89050</v>
      </c>
      <c r="BP131">
        <f t="shared" si="21"/>
        <v>94446</v>
      </c>
      <c r="BQ131">
        <f t="shared" si="22"/>
        <v>99842</v>
      </c>
      <c r="BR131">
        <f t="shared" si="23"/>
        <v>105238</v>
      </c>
      <c r="BS131">
        <f t="shared" si="24"/>
        <v>110634</v>
      </c>
      <c r="BT131">
        <f t="shared" si="25"/>
        <v>116030</v>
      </c>
      <c r="BU131">
        <f t="shared" si="26"/>
        <v>121426</v>
      </c>
      <c r="BV131">
        <f t="shared" si="27"/>
        <v>126822</v>
      </c>
    </row>
    <row r="132" spans="1:74" x14ac:dyDescent="0.35">
      <c r="A132" s="298" t="s">
        <v>322</v>
      </c>
      <c r="C132" s="300">
        <v>54100</v>
      </c>
      <c r="D132" s="300">
        <v>54100</v>
      </c>
      <c r="E132" s="300">
        <v>63100</v>
      </c>
      <c r="F132" s="300">
        <v>63100</v>
      </c>
      <c r="G132" s="300">
        <v>63100</v>
      </c>
      <c r="H132" s="300">
        <v>63100</v>
      </c>
      <c r="I132" s="300">
        <v>63100</v>
      </c>
      <c r="J132" s="300">
        <v>63100</v>
      </c>
      <c r="K132" s="300">
        <v>63100</v>
      </c>
      <c r="L132" s="300">
        <v>63100</v>
      </c>
      <c r="M132" s="300">
        <v>63100</v>
      </c>
      <c r="N132" s="300">
        <v>63100</v>
      </c>
      <c r="O132" s="300">
        <v>63100</v>
      </c>
      <c r="P132" s="300">
        <v>63900</v>
      </c>
      <c r="Q132" s="300">
        <v>66750</v>
      </c>
      <c r="S132" s="381">
        <v>35500</v>
      </c>
      <c r="T132" s="382">
        <v>46900</v>
      </c>
      <c r="U132" s="382">
        <v>49740</v>
      </c>
      <c r="V132" s="382">
        <v>52580</v>
      </c>
      <c r="W132" s="382">
        <v>55420</v>
      </c>
      <c r="X132" s="382">
        <v>58260</v>
      </c>
      <c r="Y132" s="382">
        <v>61100</v>
      </c>
      <c r="Z132" s="382">
        <v>63940</v>
      </c>
      <c r="AA132" s="383">
        <v>66780</v>
      </c>
      <c r="AB132" s="381">
        <v>56800</v>
      </c>
      <c r="AC132" s="382">
        <v>75000</v>
      </c>
      <c r="AD132" s="382">
        <v>79544</v>
      </c>
      <c r="AE132" s="382">
        <v>84088</v>
      </c>
      <c r="AF132" s="382">
        <v>88632</v>
      </c>
      <c r="AG132" s="382">
        <v>93176</v>
      </c>
      <c r="AH132" s="382">
        <v>97720</v>
      </c>
      <c r="AI132" s="382">
        <v>102264</v>
      </c>
      <c r="AJ132" s="383">
        <v>106808</v>
      </c>
      <c r="AL132" s="382">
        <v>36750</v>
      </c>
      <c r="AM132" s="382">
        <v>48550</v>
      </c>
      <c r="AN132" s="382">
        <v>51490</v>
      </c>
      <c r="AO132" s="382">
        <v>54430</v>
      </c>
      <c r="AP132" s="382">
        <v>57370</v>
      </c>
      <c r="AQ132" s="382">
        <v>60310</v>
      </c>
      <c r="AR132" s="382">
        <v>63250</v>
      </c>
      <c r="AS132" s="382">
        <v>66190</v>
      </c>
      <c r="AT132" s="382">
        <v>69130</v>
      </c>
      <c r="AU132" s="381">
        <v>58800</v>
      </c>
      <c r="AV132" s="382">
        <v>77600</v>
      </c>
      <c r="AW132" s="382">
        <v>82304</v>
      </c>
      <c r="AX132" s="382">
        <v>87008</v>
      </c>
      <c r="AY132" s="382">
        <v>91712</v>
      </c>
      <c r="AZ132" s="382">
        <v>96416</v>
      </c>
      <c r="BA132" s="382">
        <v>101120</v>
      </c>
      <c r="BB132" s="382">
        <v>105824</v>
      </c>
      <c r="BC132" s="383">
        <v>110528</v>
      </c>
      <c r="BE132">
        <v>41100</v>
      </c>
      <c r="BF132">
        <v>54300</v>
      </c>
      <c r="BG132">
        <f t="shared" ref="BG132:BG195" si="28">BF132+0.08*BE132</f>
        <v>57588</v>
      </c>
      <c r="BH132">
        <f t="shared" ref="BH132:BH195" si="29">BF132+0.16*BE132</f>
        <v>60876</v>
      </c>
      <c r="BI132">
        <f t="shared" ref="BI132:BI195" si="30">BF132+0.24*BE132</f>
        <v>64164</v>
      </c>
      <c r="BJ132">
        <f t="shared" ref="BJ132:BJ195" si="31">BF132+0.32*BE132</f>
        <v>67452</v>
      </c>
      <c r="BK132">
        <f t="shared" ref="BK132:BK195" si="32">BF132+0.4*BE132</f>
        <v>70740</v>
      </c>
      <c r="BL132">
        <f t="shared" ref="BL132:BL195" si="33">BF132+0.48*BE132</f>
        <v>74028</v>
      </c>
      <c r="BM132">
        <f t="shared" ref="BM132:BM195" si="34">BF132+0.56*BE132</f>
        <v>77316</v>
      </c>
      <c r="BN132">
        <v>65750</v>
      </c>
      <c r="BO132">
        <v>86800</v>
      </c>
      <c r="BP132">
        <f t="shared" ref="BP132:BP195" si="35">BO132+0.08*BN132</f>
        <v>92060</v>
      </c>
      <c r="BQ132">
        <f t="shared" ref="BQ132:BQ195" si="36">BO132+0.16*BN132</f>
        <v>97320</v>
      </c>
      <c r="BR132">
        <f t="shared" ref="BR132:BR195" si="37">BO132+0.24*BN132</f>
        <v>102580</v>
      </c>
      <c r="BS132">
        <f t="shared" ref="BS132:BS195" si="38">BO132+0.32*BN132</f>
        <v>107840</v>
      </c>
      <c r="BT132">
        <f t="shared" ref="BT132:BT195" si="39">BO132+0.4*BN132</f>
        <v>113100</v>
      </c>
      <c r="BU132">
        <f t="shared" ref="BU132:BU195" si="40">BO132+0.48*BN132</f>
        <v>118360</v>
      </c>
      <c r="BV132">
        <f t="shared" ref="BV132:BV195" si="41">BO132+0.56*BN132</f>
        <v>123620</v>
      </c>
    </row>
    <row r="133" spans="1:74" x14ac:dyDescent="0.35">
      <c r="A133" s="298" t="s">
        <v>323</v>
      </c>
      <c r="C133" s="300">
        <v>45100</v>
      </c>
      <c r="D133" s="300">
        <v>45100</v>
      </c>
      <c r="E133" s="300">
        <v>51850</v>
      </c>
      <c r="F133" s="300">
        <v>51850</v>
      </c>
      <c r="G133" s="300">
        <v>51850</v>
      </c>
      <c r="H133" s="300">
        <v>51850</v>
      </c>
      <c r="I133" s="300">
        <v>54100</v>
      </c>
      <c r="J133" s="300">
        <v>57600</v>
      </c>
      <c r="K133" s="300">
        <v>61050</v>
      </c>
      <c r="L133" s="300">
        <v>64550</v>
      </c>
      <c r="M133" s="300">
        <v>68050</v>
      </c>
      <c r="N133" s="300">
        <v>71550</v>
      </c>
      <c r="O133" s="300">
        <v>75000</v>
      </c>
      <c r="P133" s="300">
        <v>78500</v>
      </c>
      <c r="Q133" s="300">
        <v>82000</v>
      </c>
      <c r="S133" s="381">
        <v>43600</v>
      </c>
      <c r="T133" s="382">
        <v>57600</v>
      </c>
      <c r="U133" s="382">
        <v>61088</v>
      </c>
      <c r="V133" s="382">
        <v>64576</v>
      </c>
      <c r="W133" s="382">
        <v>68064</v>
      </c>
      <c r="X133" s="382">
        <v>71552</v>
      </c>
      <c r="Y133" s="382">
        <v>75040</v>
      </c>
      <c r="Z133" s="382">
        <v>78528</v>
      </c>
      <c r="AA133" s="383">
        <v>82016</v>
      </c>
      <c r="AB133" s="381">
        <v>69750</v>
      </c>
      <c r="AC133" s="382">
        <v>92050</v>
      </c>
      <c r="AD133" s="382">
        <v>97630</v>
      </c>
      <c r="AE133" s="382">
        <v>103210</v>
      </c>
      <c r="AF133" s="382">
        <v>108790</v>
      </c>
      <c r="AG133" s="382">
        <v>114370</v>
      </c>
      <c r="AH133" s="382">
        <v>119950</v>
      </c>
      <c r="AI133" s="382">
        <v>125530</v>
      </c>
      <c r="AJ133" s="383">
        <v>131110</v>
      </c>
      <c r="AL133" s="382">
        <v>45750</v>
      </c>
      <c r="AM133" s="382">
        <v>60400</v>
      </c>
      <c r="AN133" s="382">
        <v>64060</v>
      </c>
      <c r="AO133" s="382">
        <v>67720</v>
      </c>
      <c r="AP133" s="382">
        <v>71380</v>
      </c>
      <c r="AQ133" s="382">
        <v>75040</v>
      </c>
      <c r="AR133" s="382">
        <v>78700</v>
      </c>
      <c r="AS133" s="382">
        <v>82360</v>
      </c>
      <c r="AT133" s="382">
        <v>86020</v>
      </c>
      <c r="AU133" s="381">
        <v>73200</v>
      </c>
      <c r="AV133" s="382">
        <v>96600</v>
      </c>
      <c r="AW133" s="382">
        <v>102456</v>
      </c>
      <c r="AX133" s="382">
        <v>108312</v>
      </c>
      <c r="AY133" s="382">
        <v>114168</v>
      </c>
      <c r="AZ133" s="382">
        <v>120024</v>
      </c>
      <c r="BA133" s="382">
        <v>125880</v>
      </c>
      <c r="BB133" s="382">
        <v>131736</v>
      </c>
      <c r="BC133" s="383">
        <v>137592</v>
      </c>
      <c r="BE133">
        <v>51150</v>
      </c>
      <c r="BF133">
        <v>67550</v>
      </c>
      <c r="BG133">
        <f t="shared" si="28"/>
        <v>71642</v>
      </c>
      <c r="BH133">
        <f t="shared" si="29"/>
        <v>75734</v>
      </c>
      <c r="BI133">
        <f t="shared" si="30"/>
        <v>79826</v>
      </c>
      <c r="BJ133">
        <f t="shared" si="31"/>
        <v>83918</v>
      </c>
      <c r="BK133">
        <f t="shared" si="32"/>
        <v>88010</v>
      </c>
      <c r="BL133">
        <f t="shared" si="33"/>
        <v>92102</v>
      </c>
      <c r="BM133">
        <f t="shared" si="34"/>
        <v>96194</v>
      </c>
      <c r="BN133">
        <v>81850</v>
      </c>
      <c r="BO133">
        <v>108050</v>
      </c>
      <c r="BP133">
        <f t="shared" si="35"/>
        <v>114598</v>
      </c>
      <c r="BQ133">
        <f t="shared" si="36"/>
        <v>121146</v>
      </c>
      <c r="BR133">
        <f t="shared" si="37"/>
        <v>127694</v>
      </c>
      <c r="BS133">
        <f t="shared" si="38"/>
        <v>134242</v>
      </c>
      <c r="BT133">
        <f t="shared" si="39"/>
        <v>140790</v>
      </c>
      <c r="BU133">
        <f t="shared" si="40"/>
        <v>147338</v>
      </c>
      <c r="BV133">
        <f t="shared" si="41"/>
        <v>153886</v>
      </c>
    </row>
    <row r="134" spans="1:74" x14ac:dyDescent="0.35">
      <c r="A134" s="298" t="s">
        <v>324</v>
      </c>
      <c r="C134" s="300">
        <v>54100</v>
      </c>
      <c r="D134" s="300">
        <v>54100</v>
      </c>
      <c r="E134" s="300">
        <v>63100</v>
      </c>
      <c r="F134" s="300">
        <v>63100</v>
      </c>
      <c r="G134" s="300">
        <v>63100</v>
      </c>
      <c r="H134" s="300">
        <v>63100</v>
      </c>
      <c r="I134" s="300">
        <v>63100</v>
      </c>
      <c r="J134" s="300">
        <v>63100</v>
      </c>
      <c r="K134" s="300">
        <v>63100</v>
      </c>
      <c r="L134" s="300">
        <v>63100</v>
      </c>
      <c r="M134" s="300">
        <v>63100</v>
      </c>
      <c r="N134" s="300">
        <v>63100</v>
      </c>
      <c r="O134" s="300">
        <v>63100</v>
      </c>
      <c r="P134" s="300">
        <v>63900</v>
      </c>
      <c r="Q134" s="300">
        <v>66750</v>
      </c>
      <c r="S134" s="381">
        <v>35500</v>
      </c>
      <c r="T134" s="382">
        <v>46900</v>
      </c>
      <c r="U134" s="382">
        <v>49740</v>
      </c>
      <c r="V134" s="382">
        <v>52580</v>
      </c>
      <c r="W134" s="382">
        <v>55420</v>
      </c>
      <c r="X134" s="382">
        <v>58260</v>
      </c>
      <c r="Y134" s="382">
        <v>61100</v>
      </c>
      <c r="Z134" s="382">
        <v>63940</v>
      </c>
      <c r="AA134" s="383">
        <v>66780</v>
      </c>
      <c r="AB134" s="381">
        <v>56800</v>
      </c>
      <c r="AC134" s="382">
        <v>75000</v>
      </c>
      <c r="AD134" s="382">
        <v>79544</v>
      </c>
      <c r="AE134" s="382">
        <v>84088</v>
      </c>
      <c r="AF134" s="382">
        <v>88632</v>
      </c>
      <c r="AG134" s="382">
        <v>93176</v>
      </c>
      <c r="AH134" s="382">
        <v>97720</v>
      </c>
      <c r="AI134" s="382">
        <v>102264</v>
      </c>
      <c r="AJ134" s="383">
        <v>106808</v>
      </c>
      <c r="AL134" s="382">
        <v>36750</v>
      </c>
      <c r="AM134" s="382">
        <v>48550</v>
      </c>
      <c r="AN134" s="382">
        <v>51490</v>
      </c>
      <c r="AO134" s="382">
        <v>54430</v>
      </c>
      <c r="AP134" s="382">
        <v>57370</v>
      </c>
      <c r="AQ134" s="382">
        <v>60310</v>
      </c>
      <c r="AR134" s="382">
        <v>63250</v>
      </c>
      <c r="AS134" s="382">
        <v>66190</v>
      </c>
      <c r="AT134" s="382">
        <v>69130</v>
      </c>
      <c r="AU134" s="381">
        <v>58800</v>
      </c>
      <c r="AV134" s="382">
        <v>77600</v>
      </c>
      <c r="AW134" s="382">
        <v>82304</v>
      </c>
      <c r="AX134" s="382">
        <v>87008</v>
      </c>
      <c r="AY134" s="382">
        <v>91712</v>
      </c>
      <c r="AZ134" s="382">
        <v>96416</v>
      </c>
      <c r="BA134" s="382">
        <v>101120</v>
      </c>
      <c r="BB134" s="382">
        <v>105824</v>
      </c>
      <c r="BC134" s="383">
        <v>110528</v>
      </c>
      <c r="BE134">
        <v>41100</v>
      </c>
      <c r="BF134">
        <v>54300</v>
      </c>
      <c r="BG134">
        <f t="shared" si="28"/>
        <v>57588</v>
      </c>
      <c r="BH134">
        <f t="shared" si="29"/>
        <v>60876</v>
      </c>
      <c r="BI134">
        <f t="shared" si="30"/>
        <v>64164</v>
      </c>
      <c r="BJ134">
        <f t="shared" si="31"/>
        <v>67452</v>
      </c>
      <c r="BK134">
        <f t="shared" si="32"/>
        <v>70740</v>
      </c>
      <c r="BL134">
        <f t="shared" si="33"/>
        <v>74028</v>
      </c>
      <c r="BM134">
        <f t="shared" si="34"/>
        <v>77316</v>
      </c>
      <c r="BN134">
        <v>65750</v>
      </c>
      <c r="BO134">
        <v>86800</v>
      </c>
      <c r="BP134">
        <f t="shared" si="35"/>
        <v>92060</v>
      </c>
      <c r="BQ134">
        <f t="shared" si="36"/>
        <v>97320</v>
      </c>
      <c r="BR134">
        <f t="shared" si="37"/>
        <v>102580</v>
      </c>
      <c r="BS134">
        <f t="shared" si="38"/>
        <v>107840</v>
      </c>
      <c r="BT134">
        <f t="shared" si="39"/>
        <v>113100</v>
      </c>
      <c r="BU134">
        <f t="shared" si="40"/>
        <v>118360</v>
      </c>
      <c r="BV134">
        <f t="shared" si="41"/>
        <v>123620</v>
      </c>
    </row>
    <row r="135" spans="1:74" x14ac:dyDescent="0.35">
      <c r="A135" s="298" t="s">
        <v>325</v>
      </c>
      <c r="C135" s="300">
        <v>54100</v>
      </c>
      <c r="D135" s="300">
        <v>54100</v>
      </c>
      <c r="E135" s="300">
        <v>63100</v>
      </c>
      <c r="F135" s="300">
        <v>63100</v>
      </c>
      <c r="G135" s="300">
        <v>63100</v>
      </c>
      <c r="H135" s="300">
        <v>63100</v>
      </c>
      <c r="I135" s="300">
        <v>63100</v>
      </c>
      <c r="J135" s="300">
        <v>63100</v>
      </c>
      <c r="K135" s="300">
        <v>63100</v>
      </c>
      <c r="L135" s="300">
        <v>63100</v>
      </c>
      <c r="M135" s="300">
        <v>63100</v>
      </c>
      <c r="N135" s="300">
        <v>63100</v>
      </c>
      <c r="O135" s="300">
        <v>63100</v>
      </c>
      <c r="P135" s="300">
        <v>63900</v>
      </c>
      <c r="Q135" s="300">
        <v>66750</v>
      </c>
      <c r="S135" s="381">
        <v>35550</v>
      </c>
      <c r="T135" s="382">
        <v>46950</v>
      </c>
      <c r="U135" s="382">
        <v>49794</v>
      </c>
      <c r="V135" s="382">
        <v>52638</v>
      </c>
      <c r="W135" s="382">
        <v>55482</v>
      </c>
      <c r="X135" s="382">
        <v>58326</v>
      </c>
      <c r="Y135" s="382">
        <v>61170</v>
      </c>
      <c r="Z135" s="382">
        <v>64014</v>
      </c>
      <c r="AA135" s="383">
        <v>66858</v>
      </c>
      <c r="AB135" s="381">
        <v>56900</v>
      </c>
      <c r="AC135" s="382">
        <v>75100</v>
      </c>
      <c r="AD135" s="382">
        <v>79652</v>
      </c>
      <c r="AE135" s="382">
        <v>84204</v>
      </c>
      <c r="AF135" s="382">
        <v>88756</v>
      </c>
      <c r="AG135" s="382">
        <v>93308</v>
      </c>
      <c r="AH135" s="382">
        <v>97860</v>
      </c>
      <c r="AI135" s="382">
        <v>102412</v>
      </c>
      <c r="AJ135" s="383">
        <v>106964</v>
      </c>
      <c r="AL135" s="382">
        <v>36750</v>
      </c>
      <c r="AM135" s="382">
        <v>48550</v>
      </c>
      <c r="AN135" s="382">
        <v>51490</v>
      </c>
      <c r="AO135" s="382">
        <v>54430</v>
      </c>
      <c r="AP135" s="382">
        <v>57370</v>
      </c>
      <c r="AQ135" s="382">
        <v>60310</v>
      </c>
      <c r="AR135" s="382">
        <v>63250</v>
      </c>
      <c r="AS135" s="382">
        <v>66190</v>
      </c>
      <c r="AT135" s="382">
        <v>69130</v>
      </c>
      <c r="AU135" s="381">
        <v>58800</v>
      </c>
      <c r="AV135" s="382">
        <v>77600</v>
      </c>
      <c r="AW135" s="382">
        <v>82304</v>
      </c>
      <c r="AX135" s="382">
        <v>87008</v>
      </c>
      <c r="AY135" s="382">
        <v>91712</v>
      </c>
      <c r="AZ135" s="382">
        <v>96416</v>
      </c>
      <c r="BA135" s="382">
        <v>101120</v>
      </c>
      <c r="BB135" s="382">
        <v>105824</v>
      </c>
      <c r="BC135" s="383">
        <v>110528</v>
      </c>
      <c r="BE135">
        <v>41100</v>
      </c>
      <c r="BF135">
        <v>54300</v>
      </c>
      <c r="BG135">
        <f t="shared" si="28"/>
        <v>57588</v>
      </c>
      <c r="BH135">
        <f t="shared" si="29"/>
        <v>60876</v>
      </c>
      <c r="BI135">
        <f t="shared" si="30"/>
        <v>64164</v>
      </c>
      <c r="BJ135">
        <f t="shared" si="31"/>
        <v>67452</v>
      </c>
      <c r="BK135">
        <f t="shared" si="32"/>
        <v>70740</v>
      </c>
      <c r="BL135">
        <f t="shared" si="33"/>
        <v>74028</v>
      </c>
      <c r="BM135">
        <f t="shared" si="34"/>
        <v>77316</v>
      </c>
      <c r="BN135">
        <v>65750</v>
      </c>
      <c r="BO135">
        <v>86800</v>
      </c>
      <c r="BP135">
        <f t="shared" si="35"/>
        <v>92060</v>
      </c>
      <c r="BQ135">
        <f t="shared" si="36"/>
        <v>97320</v>
      </c>
      <c r="BR135">
        <f t="shared" si="37"/>
        <v>102580</v>
      </c>
      <c r="BS135">
        <f t="shared" si="38"/>
        <v>107840</v>
      </c>
      <c r="BT135">
        <f t="shared" si="39"/>
        <v>113100</v>
      </c>
      <c r="BU135">
        <f t="shared" si="40"/>
        <v>118360</v>
      </c>
      <c r="BV135">
        <f t="shared" si="41"/>
        <v>123620</v>
      </c>
    </row>
    <row r="136" spans="1:74" x14ac:dyDescent="0.35">
      <c r="A136" s="298" t="s">
        <v>326</v>
      </c>
      <c r="C136" s="300">
        <v>45100</v>
      </c>
      <c r="D136" s="300">
        <v>45100</v>
      </c>
      <c r="E136" s="300">
        <v>51850</v>
      </c>
      <c r="F136" s="300">
        <v>51850</v>
      </c>
      <c r="G136" s="300">
        <v>51850</v>
      </c>
      <c r="H136" s="300">
        <v>51850</v>
      </c>
      <c r="I136" s="300">
        <v>51850</v>
      </c>
      <c r="J136" s="300">
        <v>53800</v>
      </c>
      <c r="K136" s="300">
        <v>57050</v>
      </c>
      <c r="L136" s="300">
        <v>60350</v>
      </c>
      <c r="M136" s="300">
        <v>63600</v>
      </c>
      <c r="N136" s="300">
        <v>66850</v>
      </c>
      <c r="O136" s="300">
        <v>70100</v>
      </c>
      <c r="P136" s="300">
        <v>73350</v>
      </c>
      <c r="Q136" s="300">
        <v>76650</v>
      </c>
      <c r="S136" s="381">
        <v>43950</v>
      </c>
      <c r="T136" s="382">
        <v>58050</v>
      </c>
      <c r="U136" s="382">
        <v>61566</v>
      </c>
      <c r="V136" s="382">
        <v>65082</v>
      </c>
      <c r="W136" s="382">
        <v>68598</v>
      </c>
      <c r="X136" s="382">
        <v>72114</v>
      </c>
      <c r="Y136" s="382">
        <v>75630</v>
      </c>
      <c r="Z136" s="382">
        <v>79146</v>
      </c>
      <c r="AA136" s="383">
        <v>82662</v>
      </c>
      <c r="AB136" s="381">
        <v>70300</v>
      </c>
      <c r="AC136" s="382">
        <v>92800</v>
      </c>
      <c r="AD136" s="382">
        <v>98424</v>
      </c>
      <c r="AE136" s="382">
        <v>104048</v>
      </c>
      <c r="AF136" s="382">
        <v>109672</v>
      </c>
      <c r="AG136" s="382">
        <v>115296</v>
      </c>
      <c r="AH136" s="382">
        <v>120920</v>
      </c>
      <c r="AI136" s="382">
        <v>126544</v>
      </c>
      <c r="AJ136" s="383">
        <v>132168</v>
      </c>
      <c r="AL136" s="382">
        <v>43950</v>
      </c>
      <c r="AM136" s="382">
        <v>58050</v>
      </c>
      <c r="AN136" s="382">
        <v>61566</v>
      </c>
      <c r="AO136" s="382">
        <v>65082</v>
      </c>
      <c r="AP136" s="382">
        <v>68598</v>
      </c>
      <c r="AQ136" s="382">
        <v>72114</v>
      </c>
      <c r="AR136" s="382">
        <v>75630</v>
      </c>
      <c r="AS136" s="382">
        <v>79146</v>
      </c>
      <c r="AT136" s="382">
        <v>82662</v>
      </c>
      <c r="AU136" s="381">
        <v>70300</v>
      </c>
      <c r="AV136" s="382">
        <v>92800</v>
      </c>
      <c r="AW136" s="382">
        <v>98424</v>
      </c>
      <c r="AX136" s="382">
        <v>104048</v>
      </c>
      <c r="AY136" s="382">
        <v>109672</v>
      </c>
      <c r="AZ136" s="382">
        <v>115296</v>
      </c>
      <c r="BA136" s="382">
        <v>120920</v>
      </c>
      <c r="BB136" s="382">
        <v>126544</v>
      </c>
      <c r="BC136" s="383">
        <v>132168</v>
      </c>
      <c r="BE136">
        <v>47800</v>
      </c>
      <c r="BF136">
        <v>63100</v>
      </c>
      <c r="BG136">
        <f t="shared" si="28"/>
        <v>66924</v>
      </c>
      <c r="BH136">
        <f t="shared" si="29"/>
        <v>70748</v>
      </c>
      <c r="BI136">
        <f t="shared" si="30"/>
        <v>74572</v>
      </c>
      <c r="BJ136">
        <f t="shared" si="31"/>
        <v>78396</v>
      </c>
      <c r="BK136">
        <f t="shared" si="32"/>
        <v>82220</v>
      </c>
      <c r="BL136">
        <f t="shared" si="33"/>
        <v>86044</v>
      </c>
      <c r="BM136">
        <f t="shared" si="34"/>
        <v>89868</v>
      </c>
      <c r="BN136">
        <v>76500</v>
      </c>
      <c r="BO136">
        <v>101000</v>
      </c>
      <c r="BP136">
        <f t="shared" si="35"/>
        <v>107120</v>
      </c>
      <c r="BQ136">
        <f t="shared" si="36"/>
        <v>113240</v>
      </c>
      <c r="BR136">
        <f t="shared" si="37"/>
        <v>119360</v>
      </c>
      <c r="BS136">
        <f t="shared" si="38"/>
        <v>125480</v>
      </c>
      <c r="BT136">
        <f t="shared" si="39"/>
        <v>131600</v>
      </c>
      <c r="BU136">
        <f t="shared" si="40"/>
        <v>137720</v>
      </c>
      <c r="BV136">
        <f t="shared" si="41"/>
        <v>143840</v>
      </c>
    </row>
    <row r="137" spans="1:74" x14ac:dyDescent="0.35">
      <c r="A137" s="298" t="s">
        <v>327</v>
      </c>
      <c r="C137" s="300">
        <v>45100</v>
      </c>
      <c r="D137" s="300">
        <v>45100</v>
      </c>
      <c r="E137" s="300">
        <v>51850</v>
      </c>
      <c r="F137" s="300">
        <v>51850</v>
      </c>
      <c r="G137" s="300">
        <v>51850</v>
      </c>
      <c r="H137" s="300">
        <v>51850</v>
      </c>
      <c r="I137" s="300">
        <v>51850</v>
      </c>
      <c r="J137" s="300">
        <v>51850</v>
      </c>
      <c r="K137" s="300">
        <v>51850</v>
      </c>
      <c r="L137" s="300">
        <v>52550</v>
      </c>
      <c r="M137" s="300">
        <v>55400</v>
      </c>
      <c r="N137" s="300">
        <v>58250</v>
      </c>
      <c r="O137" s="300">
        <v>61100</v>
      </c>
      <c r="P137" s="300">
        <v>63900</v>
      </c>
      <c r="Q137" s="300">
        <v>66750</v>
      </c>
      <c r="S137" s="381">
        <v>35500</v>
      </c>
      <c r="T137" s="382">
        <v>46900</v>
      </c>
      <c r="U137" s="382">
        <v>49740</v>
      </c>
      <c r="V137" s="382">
        <v>52580</v>
      </c>
      <c r="W137" s="382">
        <v>55420</v>
      </c>
      <c r="X137" s="382">
        <v>58260</v>
      </c>
      <c r="Y137" s="382">
        <v>61100</v>
      </c>
      <c r="Z137" s="382">
        <v>63940</v>
      </c>
      <c r="AA137" s="383">
        <v>66780</v>
      </c>
      <c r="AB137" s="381">
        <v>56800</v>
      </c>
      <c r="AC137" s="382">
        <v>75000</v>
      </c>
      <c r="AD137" s="382">
        <v>79544</v>
      </c>
      <c r="AE137" s="382">
        <v>84088</v>
      </c>
      <c r="AF137" s="382">
        <v>88632</v>
      </c>
      <c r="AG137" s="382">
        <v>93176</v>
      </c>
      <c r="AH137" s="382">
        <v>97720</v>
      </c>
      <c r="AI137" s="382">
        <v>102264</v>
      </c>
      <c r="AJ137" s="383">
        <v>106808</v>
      </c>
      <c r="AL137" s="382">
        <v>36750</v>
      </c>
      <c r="AM137" s="382">
        <v>48550</v>
      </c>
      <c r="AN137" s="382">
        <v>51490</v>
      </c>
      <c r="AO137" s="382">
        <v>54430</v>
      </c>
      <c r="AP137" s="382">
        <v>57370</v>
      </c>
      <c r="AQ137" s="382">
        <v>60310</v>
      </c>
      <c r="AR137" s="382">
        <v>63250</v>
      </c>
      <c r="AS137" s="382">
        <v>66190</v>
      </c>
      <c r="AT137" s="382">
        <v>69130</v>
      </c>
      <c r="AU137" s="381">
        <v>58800</v>
      </c>
      <c r="AV137" s="382">
        <v>77600</v>
      </c>
      <c r="AW137" s="382">
        <v>82304</v>
      </c>
      <c r="AX137" s="382">
        <v>87008</v>
      </c>
      <c r="AY137" s="382">
        <v>91712</v>
      </c>
      <c r="AZ137" s="382">
        <v>96416</v>
      </c>
      <c r="BA137" s="382">
        <v>101120</v>
      </c>
      <c r="BB137" s="382">
        <v>105824</v>
      </c>
      <c r="BC137" s="383">
        <v>110528</v>
      </c>
      <c r="BE137">
        <v>41100</v>
      </c>
      <c r="BF137">
        <v>54300</v>
      </c>
      <c r="BG137">
        <f t="shared" si="28"/>
        <v>57588</v>
      </c>
      <c r="BH137">
        <f t="shared" si="29"/>
        <v>60876</v>
      </c>
      <c r="BI137">
        <f t="shared" si="30"/>
        <v>64164</v>
      </c>
      <c r="BJ137">
        <f t="shared" si="31"/>
        <v>67452</v>
      </c>
      <c r="BK137">
        <f t="shared" si="32"/>
        <v>70740</v>
      </c>
      <c r="BL137">
        <f t="shared" si="33"/>
        <v>74028</v>
      </c>
      <c r="BM137">
        <f t="shared" si="34"/>
        <v>77316</v>
      </c>
      <c r="BN137">
        <v>65750</v>
      </c>
      <c r="BO137">
        <v>86800</v>
      </c>
      <c r="BP137">
        <f t="shared" si="35"/>
        <v>92060</v>
      </c>
      <c r="BQ137">
        <f t="shared" si="36"/>
        <v>97320</v>
      </c>
      <c r="BR137">
        <f t="shared" si="37"/>
        <v>102580</v>
      </c>
      <c r="BS137">
        <f t="shared" si="38"/>
        <v>107840</v>
      </c>
      <c r="BT137">
        <f t="shared" si="39"/>
        <v>113100</v>
      </c>
      <c r="BU137">
        <f t="shared" si="40"/>
        <v>118360</v>
      </c>
      <c r="BV137">
        <f t="shared" si="41"/>
        <v>123620</v>
      </c>
    </row>
    <row r="138" spans="1:74" x14ac:dyDescent="0.35">
      <c r="A138" s="298" t="s">
        <v>328</v>
      </c>
      <c r="C138" s="300">
        <v>47950</v>
      </c>
      <c r="D138" s="300">
        <v>47950</v>
      </c>
      <c r="E138" s="300">
        <v>55100</v>
      </c>
      <c r="F138" s="300">
        <v>55100</v>
      </c>
      <c r="G138" s="300">
        <v>55100</v>
      </c>
      <c r="H138" s="300">
        <v>55650</v>
      </c>
      <c r="I138" s="300">
        <v>59500</v>
      </c>
      <c r="J138" s="300">
        <v>63300</v>
      </c>
      <c r="K138" s="300">
        <v>67150</v>
      </c>
      <c r="L138" s="300">
        <v>71000</v>
      </c>
      <c r="M138" s="300">
        <v>74850</v>
      </c>
      <c r="N138" s="300">
        <v>78650</v>
      </c>
      <c r="O138" s="300">
        <v>82500</v>
      </c>
      <c r="P138" s="300">
        <v>86350</v>
      </c>
      <c r="Q138" s="300">
        <v>90150</v>
      </c>
      <c r="S138" s="381">
        <v>47950</v>
      </c>
      <c r="T138" s="382">
        <v>63300</v>
      </c>
      <c r="U138" s="382">
        <v>67136</v>
      </c>
      <c r="V138" s="382">
        <v>70972</v>
      </c>
      <c r="W138" s="382">
        <v>74808</v>
      </c>
      <c r="X138" s="382">
        <v>78644</v>
      </c>
      <c r="Y138" s="382">
        <v>82480</v>
      </c>
      <c r="Z138" s="382">
        <v>86316</v>
      </c>
      <c r="AA138" s="383">
        <v>90152</v>
      </c>
      <c r="AB138" s="381">
        <v>76700</v>
      </c>
      <c r="AC138" s="382">
        <v>101250</v>
      </c>
      <c r="AD138" s="382">
        <v>107386</v>
      </c>
      <c r="AE138" s="382">
        <v>113522</v>
      </c>
      <c r="AF138" s="382">
        <v>119658</v>
      </c>
      <c r="AG138" s="382">
        <v>125794</v>
      </c>
      <c r="AH138" s="382">
        <v>131930</v>
      </c>
      <c r="AI138" s="382">
        <v>138066</v>
      </c>
      <c r="AJ138" s="383">
        <v>144202</v>
      </c>
      <c r="AL138" s="382">
        <v>48050</v>
      </c>
      <c r="AM138" s="382">
        <v>63450</v>
      </c>
      <c r="AN138" s="382">
        <v>67294</v>
      </c>
      <c r="AO138" s="382">
        <v>71138</v>
      </c>
      <c r="AP138" s="382">
        <v>74982</v>
      </c>
      <c r="AQ138" s="382">
        <v>78826</v>
      </c>
      <c r="AR138" s="382">
        <v>82670</v>
      </c>
      <c r="AS138" s="382">
        <v>86514</v>
      </c>
      <c r="AT138" s="382">
        <v>90358</v>
      </c>
      <c r="AU138" s="381">
        <v>76900</v>
      </c>
      <c r="AV138" s="382">
        <v>101500</v>
      </c>
      <c r="AW138" s="382">
        <v>107652</v>
      </c>
      <c r="AX138" s="382">
        <v>113804</v>
      </c>
      <c r="AY138" s="382">
        <v>119956</v>
      </c>
      <c r="AZ138" s="382">
        <v>126108</v>
      </c>
      <c r="BA138" s="382">
        <v>132260</v>
      </c>
      <c r="BB138" s="382">
        <v>138412</v>
      </c>
      <c r="BC138" s="383">
        <v>144564</v>
      </c>
      <c r="BE138">
        <v>52350</v>
      </c>
      <c r="BF138">
        <v>69150</v>
      </c>
      <c r="BG138">
        <f t="shared" si="28"/>
        <v>73338</v>
      </c>
      <c r="BH138">
        <f t="shared" si="29"/>
        <v>77526</v>
      </c>
      <c r="BI138">
        <f t="shared" si="30"/>
        <v>81714</v>
      </c>
      <c r="BJ138">
        <f t="shared" si="31"/>
        <v>85902</v>
      </c>
      <c r="BK138">
        <f t="shared" si="32"/>
        <v>90090</v>
      </c>
      <c r="BL138">
        <f t="shared" si="33"/>
        <v>94278</v>
      </c>
      <c r="BM138">
        <f t="shared" si="34"/>
        <v>98466</v>
      </c>
      <c r="BN138">
        <v>83750</v>
      </c>
      <c r="BO138">
        <v>110550</v>
      </c>
      <c r="BP138">
        <f t="shared" si="35"/>
        <v>117250</v>
      </c>
      <c r="BQ138">
        <f t="shared" si="36"/>
        <v>123950</v>
      </c>
      <c r="BR138">
        <f t="shared" si="37"/>
        <v>130650</v>
      </c>
      <c r="BS138">
        <f t="shared" si="38"/>
        <v>137350</v>
      </c>
      <c r="BT138">
        <f t="shared" si="39"/>
        <v>144050</v>
      </c>
      <c r="BU138">
        <f t="shared" si="40"/>
        <v>150750</v>
      </c>
      <c r="BV138">
        <f t="shared" si="41"/>
        <v>157450</v>
      </c>
    </row>
    <row r="139" spans="1:74" x14ac:dyDescent="0.35">
      <c r="A139" s="298" t="s">
        <v>329</v>
      </c>
      <c r="C139" s="300">
        <v>45100</v>
      </c>
      <c r="D139" s="300">
        <v>45100</v>
      </c>
      <c r="E139" s="300">
        <v>51850</v>
      </c>
      <c r="F139" s="300">
        <v>51850</v>
      </c>
      <c r="G139" s="300">
        <v>51850</v>
      </c>
      <c r="H139" s="300">
        <v>51850</v>
      </c>
      <c r="I139" s="300">
        <v>51850</v>
      </c>
      <c r="J139" s="300">
        <v>54000</v>
      </c>
      <c r="K139" s="300">
        <v>57300</v>
      </c>
      <c r="L139" s="300">
        <v>60550</v>
      </c>
      <c r="M139" s="300">
        <v>63850</v>
      </c>
      <c r="N139" s="300">
        <v>67100</v>
      </c>
      <c r="O139" s="300">
        <v>70350</v>
      </c>
      <c r="P139" s="300">
        <v>73650</v>
      </c>
      <c r="Q139" s="300">
        <v>76900</v>
      </c>
      <c r="S139" s="381">
        <v>40900</v>
      </c>
      <c r="T139" s="382">
        <v>54000</v>
      </c>
      <c r="U139" s="382">
        <v>57272</v>
      </c>
      <c r="V139" s="382">
        <v>60544</v>
      </c>
      <c r="W139" s="382">
        <v>63816</v>
      </c>
      <c r="X139" s="382">
        <v>67088</v>
      </c>
      <c r="Y139" s="382">
        <v>70360</v>
      </c>
      <c r="Z139" s="382">
        <v>73632</v>
      </c>
      <c r="AA139" s="383">
        <v>76904</v>
      </c>
      <c r="AB139" s="381">
        <v>65450</v>
      </c>
      <c r="AC139" s="382">
        <v>86400</v>
      </c>
      <c r="AD139" s="382">
        <v>91636</v>
      </c>
      <c r="AE139" s="382">
        <v>96872</v>
      </c>
      <c r="AF139" s="382">
        <v>102108</v>
      </c>
      <c r="AG139" s="382">
        <v>107344</v>
      </c>
      <c r="AH139" s="382">
        <v>112580</v>
      </c>
      <c r="AI139" s="382">
        <v>117816</v>
      </c>
      <c r="AJ139" s="383">
        <v>123052</v>
      </c>
      <c r="AL139" s="382">
        <v>40900</v>
      </c>
      <c r="AM139" s="382">
        <v>54000</v>
      </c>
      <c r="AN139" s="382">
        <v>57272</v>
      </c>
      <c r="AO139" s="382">
        <v>60544</v>
      </c>
      <c r="AP139" s="382">
        <v>63816</v>
      </c>
      <c r="AQ139" s="382">
        <v>67088</v>
      </c>
      <c r="AR139" s="382">
        <v>70360</v>
      </c>
      <c r="AS139" s="382">
        <v>73632</v>
      </c>
      <c r="AT139" s="382">
        <v>76904</v>
      </c>
      <c r="AU139" s="381">
        <v>65450</v>
      </c>
      <c r="AV139" s="382">
        <v>86400</v>
      </c>
      <c r="AW139" s="382">
        <v>91636</v>
      </c>
      <c r="AX139" s="382">
        <v>96872</v>
      </c>
      <c r="AY139" s="382">
        <v>102108</v>
      </c>
      <c r="AZ139" s="382">
        <v>107344</v>
      </c>
      <c r="BA139" s="382">
        <v>112580</v>
      </c>
      <c r="BB139" s="382">
        <v>117816</v>
      </c>
      <c r="BC139" s="383">
        <v>123052</v>
      </c>
      <c r="BE139">
        <v>44200</v>
      </c>
      <c r="BF139">
        <v>58350</v>
      </c>
      <c r="BG139">
        <f t="shared" si="28"/>
        <v>61886</v>
      </c>
      <c r="BH139">
        <f t="shared" si="29"/>
        <v>65422</v>
      </c>
      <c r="BI139">
        <f t="shared" si="30"/>
        <v>68958</v>
      </c>
      <c r="BJ139">
        <f t="shared" si="31"/>
        <v>72494</v>
      </c>
      <c r="BK139">
        <f t="shared" si="32"/>
        <v>76030</v>
      </c>
      <c r="BL139">
        <f t="shared" si="33"/>
        <v>79566</v>
      </c>
      <c r="BM139">
        <f t="shared" si="34"/>
        <v>83102</v>
      </c>
      <c r="BN139">
        <v>70700</v>
      </c>
      <c r="BO139">
        <v>93300</v>
      </c>
      <c r="BP139">
        <f t="shared" si="35"/>
        <v>98956</v>
      </c>
      <c r="BQ139">
        <f t="shared" si="36"/>
        <v>104612</v>
      </c>
      <c r="BR139">
        <f t="shared" si="37"/>
        <v>110268</v>
      </c>
      <c r="BS139">
        <f t="shared" si="38"/>
        <v>115924</v>
      </c>
      <c r="BT139">
        <f t="shared" si="39"/>
        <v>121580</v>
      </c>
      <c r="BU139">
        <f t="shared" si="40"/>
        <v>127236</v>
      </c>
      <c r="BV139">
        <f t="shared" si="41"/>
        <v>132892</v>
      </c>
    </row>
    <row r="140" spans="1:74" x14ac:dyDescent="0.35">
      <c r="A140" s="298" t="s">
        <v>330</v>
      </c>
      <c r="C140" s="300">
        <v>45100</v>
      </c>
      <c r="D140" s="300">
        <v>45100</v>
      </c>
      <c r="E140" s="300">
        <v>51850</v>
      </c>
      <c r="F140" s="300">
        <v>51850</v>
      </c>
      <c r="G140" s="300">
        <v>51850</v>
      </c>
      <c r="H140" s="300">
        <v>51850</v>
      </c>
      <c r="I140" s="300">
        <v>51850</v>
      </c>
      <c r="J140" s="300">
        <v>51850</v>
      </c>
      <c r="K140" s="300">
        <v>51850</v>
      </c>
      <c r="L140" s="300">
        <v>52550</v>
      </c>
      <c r="M140" s="300">
        <v>55400</v>
      </c>
      <c r="N140" s="300">
        <v>58250</v>
      </c>
      <c r="O140" s="300">
        <v>61100</v>
      </c>
      <c r="P140" s="300">
        <v>63900</v>
      </c>
      <c r="Q140" s="300">
        <v>66750</v>
      </c>
      <c r="S140" s="381">
        <v>35500</v>
      </c>
      <c r="T140" s="382">
        <v>46900</v>
      </c>
      <c r="U140" s="382">
        <v>49740</v>
      </c>
      <c r="V140" s="382">
        <v>52580</v>
      </c>
      <c r="W140" s="382">
        <v>55420</v>
      </c>
      <c r="X140" s="382">
        <v>58260</v>
      </c>
      <c r="Y140" s="382">
        <v>61100</v>
      </c>
      <c r="Z140" s="382">
        <v>63940</v>
      </c>
      <c r="AA140" s="383">
        <v>66780</v>
      </c>
      <c r="AB140" s="381">
        <v>56800</v>
      </c>
      <c r="AC140" s="382">
        <v>75000</v>
      </c>
      <c r="AD140" s="382">
        <v>79544</v>
      </c>
      <c r="AE140" s="382">
        <v>84088</v>
      </c>
      <c r="AF140" s="382">
        <v>88632</v>
      </c>
      <c r="AG140" s="382">
        <v>93176</v>
      </c>
      <c r="AH140" s="382">
        <v>97720</v>
      </c>
      <c r="AI140" s="382">
        <v>102264</v>
      </c>
      <c r="AJ140" s="383">
        <v>106808</v>
      </c>
      <c r="AL140" s="382">
        <v>36750</v>
      </c>
      <c r="AM140" s="382">
        <v>48550</v>
      </c>
      <c r="AN140" s="382">
        <v>51490</v>
      </c>
      <c r="AO140" s="382">
        <v>54430</v>
      </c>
      <c r="AP140" s="382">
        <v>57370</v>
      </c>
      <c r="AQ140" s="382">
        <v>60310</v>
      </c>
      <c r="AR140" s="382">
        <v>63250</v>
      </c>
      <c r="AS140" s="382">
        <v>66190</v>
      </c>
      <c r="AT140" s="382">
        <v>69130</v>
      </c>
      <c r="AU140" s="381">
        <v>58800</v>
      </c>
      <c r="AV140" s="382">
        <v>77600</v>
      </c>
      <c r="AW140" s="382">
        <v>82304</v>
      </c>
      <c r="AX140" s="382">
        <v>87008</v>
      </c>
      <c r="AY140" s="382">
        <v>91712</v>
      </c>
      <c r="AZ140" s="382">
        <v>96416</v>
      </c>
      <c r="BA140" s="382">
        <v>101120</v>
      </c>
      <c r="BB140" s="382">
        <v>105824</v>
      </c>
      <c r="BC140" s="383">
        <v>110528</v>
      </c>
      <c r="BE140">
        <v>41100</v>
      </c>
      <c r="BF140">
        <v>54300</v>
      </c>
      <c r="BG140">
        <f t="shared" si="28"/>
        <v>57588</v>
      </c>
      <c r="BH140">
        <f t="shared" si="29"/>
        <v>60876</v>
      </c>
      <c r="BI140">
        <f t="shared" si="30"/>
        <v>64164</v>
      </c>
      <c r="BJ140">
        <f t="shared" si="31"/>
        <v>67452</v>
      </c>
      <c r="BK140">
        <f t="shared" si="32"/>
        <v>70740</v>
      </c>
      <c r="BL140">
        <f t="shared" si="33"/>
        <v>74028</v>
      </c>
      <c r="BM140">
        <f t="shared" si="34"/>
        <v>77316</v>
      </c>
      <c r="BN140">
        <v>65750</v>
      </c>
      <c r="BO140">
        <v>86800</v>
      </c>
      <c r="BP140">
        <f t="shared" si="35"/>
        <v>92060</v>
      </c>
      <c r="BQ140">
        <f t="shared" si="36"/>
        <v>97320</v>
      </c>
      <c r="BR140">
        <f t="shared" si="37"/>
        <v>102580</v>
      </c>
      <c r="BS140">
        <f t="shared" si="38"/>
        <v>107840</v>
      </c>
      <c r="BT140">
        <f t="shared" si="39"/>
        <v>113100</v>
      </c>
      <c r="BU140">
        <f t="shared" si="40"/>
        <v>118360</v>
      </c>
      <c r="BV140">
        <f t="shared" si="41"/>
        <v>123620</v>
      </c>
    </row>
    <row r="141" spans="1:74" x14ac:dyDescent="0.35">
      <c r="A141" s="298" t="s">
        <v>331</v>
      </c>
      <c r="C141" s="300">
        <v>54100</v>
      </c>
      <c r="D141" s="300">
        <v>54100</v>
      </c>
      <c r="E141" s="300">
        <v>63100</v>
      </c>
      <c r="F141" s="300">
        <v>63100</v>
      </c>
      <c r="G141" s="300">
        <v>63100</v>
      </c>
      <c r="H141" s="300">
        <v>63100</v>
      </c>
      <c r="I141" s="300">
        <v>63100</v>
      </c>
      <c r="J141" s="300">
        <v>63100</v>
      </c>
      <c r="K141" s="300">
        <v>63100</v>
      </c>
      <c r="L141" s="300">
        <v>63100</v>
      </c>
      <c r="M141" s="300">
        <v>65800</v>
      </c>
      <c r="N141" s="300">
        <v>69150</v>
      </c>
      <c r="O141" s="300">
        <v>72500</v>
      </c>
      <c r="P141" s="300">
        <v>75900</v>
      </c>
      <c r="Q141" s="300">
        <v>79250</v>
      </c>
      <c r="S141" s="381">
        <v>42150</v>
      </c>
      <c r="T141" s="382">
        <v>55650</v>
      </c>
      <c r="U141" s="382">
        <v>59022</v>
      </c>
      <c r="V141" s="382">
        <v>62394</v>
      </c>
      <c r="W141" s="382">
        <v>65766</v>
      </c>
      <c r="X141" s="382">
        <v>69138</v>
      </c>
      <c r="Y141" s="382">
        <v>72510</v>
      </c>
      <c r="Z141" s="382">
        <v>75882</v>
      </c>
      <c r="AA141" s="383">
        <v>79254</v>
      </c>
      <c r="AB141" s="381">
        <v>67450</v>
      </c>
      <c r="AC141" s="382">
        <v>89050</v>
      </c>
      <c r="AD141" s="382">
        <v>94446</v>
      </c>
      <c r="AE141" s="382">
        <v>99842</v>
      </c>
      <c r="AF141" s="382">
        <v>105238</v>
      </c>
      <c r="AG141" s="382">
        <v>110634</v>
      </c>
      <c r="AH141" s="382">
        <v>116030</v>
      </c>
      <c r="AI141" s="382">
        <v>121426</v>
      </c>
      <c r="AJ141" s="383">
        <v>126822</v>
      </c>
      <c r="AL141" s="382">
        <v>44250</v>
      </c>
      <c r="AM141" s="382">
        <v>58450</v>
      </c>
      <c r="AN141" s="382">
        <v>61990</v>
      </c>
      <c r="AO141" s="382">
        <v>65530</v>
      </c>
      <c r="AP141" s="382">
        <v>69070</v>
      </c>
      <c r="AQ141" s="382">
        <v>72610</v>
      </c>
      <c r="AR141" s="382">
        <v>76150</v>
      </c>
      <c r="AS141" s="382">
        <v>79690</v>
      </c>
      <c r="AT141" s="382">
        <v>83230</v>
      </c>
      <c r="AU141" s="381">
        <v>70800</v>
      </c>
      <c r="AV141" s="382">
        <v>93450</v>
      </c>
      <c r="AW141" s="382">
        <v>99114</v>
      </c>
      <c r="AX141" s="382">
        <v>104778</v>
      </c>
      <c r="AY141" s="382">
        <v>110442</v>
      </c>
      <c r="AZ141" s="382">
        <v>116106</v>
      </c>
      <c r="BA141" s="382">
        <v>121770</v>
      </c>
      <c r="BB141" s="382">
        <v>127434</v>
      </c>
      <c r="BC141" s="383">
        <v>133098</v>
      </c>
      <c r="BE141">
        <v>49500</v>
      </c>
      <c r="BF141">
        <v>65350</v>
      </c>
      <c r="BG141">
        <f t="shared" si="28"/>
        <v>69310</v>
      </c>
      <c r="BH141">
        <f t="shared" si="29"/>
        <v>73270</v>
      </c>
      <c r="BI141">
        <f t="shared" si="30"/>
        <v>77230</v>
      </c>
      <c r="BJ141">
        <f t="shared" si="31"/>
        <v>81190</v>
      </c>
      <c r="BK141">
        <f t="shared" si="32"/>
        <v>85150</v>
      </c>
      <c r="BL141">
        <f t="shared" si="33"/>
        <v>89110</v>
      </c>
      <c r="BM141">
        <f t="shared" si="34"/>
        <v>93070</v>
      </c>
      <c r="BN141">
        <v>79200</v>
      </c>
      <c r="BO141">
        <v>104550</v>
      </c>
      <c r="BP141">
        <f t="shared" si="35"/>
        <v>110886</v>
      </c>
      <c r="BQ141">
        <f t="shared" si="36"/>
        <v>117222</v>
      </c>
      <c r="BR141">
        <f t="shared" si="37"/>
        <v>123558</v>
      </c>
      <c r="BS141">
        <f t="shared" si="38"/>
        <v>129894</v>
      </c>
      <c r="BT141">
        <f t="shared" si="39"/>
        <v>136230</v>
      </c>
      <c r="BU141">
        <f t="shared" si="40"/>
        <v>142566</v>
      </c>
      <c r="BV141">
        <f t="shared" si="41"/>
        <v>148902</v>
      </c>
    </row>
    <row r="142" spans="1:74" x14ac:dyDescent="0.35">
      <c r="A142" s="298" t="s">
        <v>332</v>
      </c>
      <c r="C142" s="300">
        <v>54100</v>
      </c>
      <c r="D142" s="300">
        <v>54100</v>
      </c>
      <c r="E142" s="300">
        <v>63100</v>
      </c>
      <c r="F142" s="300">
        <v>63100</v>
      </c>
      <c r="G142" s="300">
        <v>63100</v>
      </c>
      <c r="H142" s="300">
        <v>63100</v>
      </c>
      <c r="I142" s="300">
        <v>63100</v>
      </c>
      <c r="J142" s="300">
        <v>63100</v>
      </c>
      <c r="K142" s="300">
        <v>63100</v>
      </c>
      <c r="L142" s="300">
        <v>63100</v>
      </c>
      <c r="M142" s="300">
        <v>63100</v>
      </c>
      <c r="N142" s="300">
        <v>63100</v>
      </c>
      <c r="O142" s="300">
        <v>63100</v>
      </c>
      <c r="P142" s="300">
        <v>63900</v>
      </c>
      <c r="Q142" s="300">
        <v>66750</v>
      </c>
      <c r="S142" s="381">
        <v>35500</v>
      </c>
      <c r="T142" s="382">
        <v>46900</v>
      </c>
      <c r="U142" s="382">
        <v>49740</v>
      </c>
      <c r="V142" s="382">
        <v>52580</v>
      </c>
      <c r="W142" s="382">
        <v>55420</v>
      </c>
      <c r="X142" s="382">
        <v>58260</v>
      </c>
      <c r="Y142" s="382">
        <v>61100</v>
      </c>
      <c r="Z142" s="382">
        <v>63940</v>
      </c>
      <c r="AA142" s="383">
        <v>66780</v>
      </c>
      <c r="AB142" s="381">
        <v>56800</v>
      </c>
      <c r="AC142" s="382">
        <v>75000</v>
      </c>
      <c r="AD142" s="382">
        <v>79544</v>
      </c>
      <c r="AE142" s="382">
        <v>84088</v>
      </c>
      <c r="AF142" s="382">
        <v>88632</v>
      </c>
      <c r="AG142" s="382">
        <v>93176</v>
      </c>
      <c r="AH142" s="382">
        <v>97720</v>
      </c>
      <c r="AI142" s="382">
        <v>102264</v>
      </c>
      <c r="AJ142" s="383">
        <v>106808</v>
      </c>
      <c r="AL142" s="382">
        <v>36750</v>
      </c>
      <c r="AM142" s="382">
        <v>48550</v>
      </c>
      <c r="AN142" s="382">
        <v>51490</v>
      </c>
      <c r="AO142" s="382">
        <v>54430</v>
      </c>
      <c r="AP142" s="382">
        <v>57370</v>
      </c>
      <c r="AQ142" s="382">
        <v>60310</v>
      </c>
      <c r="AR142" s="382">
        <v>63250</v>
      </c>
      <c r="AS142" s="382">
        <v>66190</v>
      </c>
      <c r="AT142" s="382">
        <v>69130</v>
      </c>
      <c r="AU142" s="381">
        <v>58800</v>
      </c>
      <c r="AV142" s="382">
        <v>77600</v>
      </c>
      <c r="AW142" s="382">
        <v>82304</v>
      </c>
      <c r="AX142" s="382">
        <v>87008</v>
      </c>
      <c r="AY142" s="382">
        <v>91712</v>
      </c>
      <c r="AZ142" s="382">
        <v>96416</v>
      </c>
      <c r="BA142" s="382">
        <v>101120</v>
      </c>
      <c r="BB142" s="382">
        <v>105824</v>
      </c>
      <c r="BC142" s="383">
        <v>110528</v>
      </c>
      <c r="BE142">
        <v>41100</v>
      </c>
      <c r="BF142">
        <v>54300</v>
      </c>
      <c r="BG142">
        <f t="shared" si="28"/>
        <v>57588</v>
      </c>
      <c r="BH142">
        <f t="shared" si="29"/>
        <v>60876</v>
      </c>
      <c r="BI142">
        <f t="shared" si="30"/>
        <v>64164</v>
      </c>
      <c r="BJ142">
        <f t="shared" si="31"/>
        <v>67452</v>
      </c>
      <c r="BK142">
        <f t="shared" si="32"/>
        <v>70740</v>
      </c>
      <c r="BL142">
        <f t="shared" si="33"/>
        <v>74028</v>
      </c>
      <c r="BM142">
        <f t="shared" si="34"/>
        <v>77316</v>
      </c>
      <c r="BN142">
        <v>65750</v>
      </c>
      <c r="BO142">
        <v>86800</v>
      </c>
      <c r="BP142">
        <f t="shared" si="35"/>
        <v>92060</v>
      </c>
      <c r="BQ142">
        <f t="shared" si="36"/>
        <v>97320</v>
      </c>
      <c r="BR142">
        <f t="shared" si="37"/>
        <v>102580</v>
      </c>
      <c r="BS142">
        <f t="shared" si="38"/>
        <v>107840</v>
      </c>
      <c r="BT142">
        <f t="shared" si="39"/>
        <v>113100</v>
      </c>
      <c r="BU142">
        <f t="shared" si="40"/>
        <v>118360</v>
      </c>
      <c r="BV142">
        <f t="shared" si="41"/>
        <v>123620</v>
      </c>
    </row>
    <row r="143" spans="1:74" x14ac:dyDescent="0.35">
      <c r="A143" s="298" t="s">
        <v>333</v>
      </c>
      <c r="C143" s="300">
        <v>42050</v>
      </c>
      <c r="D143" s="300">
        <v>42050</v>
      </c>
      <c r="E143" s="300">
        <v>48357.5</v>
      </c>
      <c r="F143" s="300">
        <v>48357.5</v>
      </c>
      <c r="G143" s="300">
        <v>48357.5</v>
      </c>
      <c r="H143" s="300">
        <v>48357.5</v>
      </c>
      <c r="I143" s="300">
        <v>48357.5</v>
      </c>
      <c r="J143" s="300">
        <v>48357.5</v>
      </c>
      <c r="K143" s="300">
        <v>48357.5</v>
      </c>
      <c r="L143" s="300">
        <v>50100</v>
      </c>
      <c r="M143" s="300">
        <v>52850</v>
      </c>
      <c r="N143" s="300">
        <v>55550</v>
      </c>
      <c r="O143" s="300">
        <v>58250</v>
      </c>
      <c r="P143" s="300">
        <v>60950</v>
      </c>
      <c r="Q143" s="300">
        <v>63650</v>
      </c>
      <c r="S143" s="381">
        <v>33850</v>
      </c>
      <c r="T143" s="382">
        <v>44700</v>
      </c>
      <c r="U143" s="382">
        <v>47408</v>
      </c>
      <c r="V143" s="382">
        <v>50116</v>
      </c>
      <c r="W143" s="382">
        <v>52824</v>
      </c>
      <c r="X143" s="382">
        <v>55532</v>
      </c>
      <c r="Y143" s="382">
        <v>58240</v>
      </c>
      <c r="Z143" s="382">
        <v>60948</v>
      </c>
      <c r="AA143" s="383">
        <v>63656</v>
      </c>
      <c r="AB143" s="381">
        <v>54150</v>
      </c>
      <c r="AC143" s="382">
        <v>71500</v>
      </c>
      <c r="AD143" s="382">
        <v>75832</v>
      </c>
      <c r="AE143" s="382">
        <v>80164</v>
      </c>
      <c r="AF143" s="382">
        <v>84496</v>
      </c>
      <c r="AG143" s="382">
        <v>88828</v>
      </c>
      <c r="AH143" s="382">
        <v>93160</v>
      </c>
      <c r="AI143" s="382">
        <v>97492</v>
      </c>
      <c r="AJ143" s="383">
        <v>101824</v>
      </c>
      <c r="AL143" s="382">
        <v>35500</v>
      </c>
      <c r="AM143" s="382">
        <v>46900</v>
      </c>
      <c r="AN143" s="382">
        <v>49740</v>
      </c>
      <c r="AO143" s="382">
        <v>52580</v>
      </c>
      <c r="AP143" s="382">
        <v>55420</v>
      </c>
      <c r="AQ143" s="382">
        <v>58260</v>
      </c>
      <c r="AR143" s="382">
        <v>61100</v>
      </c>
      <c r="AS143" s="382">
        <v>63940</v>
      </c>
      <c r="AT143" s="382">
        <v>66780</v>
      </c>
      <c r="AU143" s="381">
        <v>56800</v>
      </c>
      <c r="AV143" s="382">
        <v>75000</v>
      </c>
      <c r="AW143" s="382">
        <v>79544</v>
      </c>
      <c r="AX143" s="382">
        <v>84088</v>
      </c>
      <c r="AY143" s="382">
        <v>88632</v>
      </c>
      <c r="AZ143" s="382">
        <v>93176</v>
      </c>
      <c r="BA143" s="382">
        <v>97720</v>
      </c>
      <c r="BB143" s="382">
        <v>102264</v>
      </c>
      <c r="BC143" s="383">
        <v>106808</v>
      </c>
      <c r="BE143">
        <v>39700</v>
      </c>
      <c r="BF143">
        <v>52450</v>
      </c>
      <c r="BG143">
        <f t="shared" si="28"/>
        <v>55626</v>
      </c>
      <c r="BH143">
        <f t="shared" si="29"/>
        <v>58802</v>
      </c>
      <c r="BI143">
        <f t="shared" si="30"/>
        <v>61978</v>
      </c>
      <c r="BJ143">
        <f t="shared" si="31"/>
        <v>65154</v>
      </c>
      <c r="BK143">
        <f t="shared" si="32"/>
        <v>68330</v>
      </c>
      <c r="BL143">
        <f t="shared" si="33"/>
        <v>71506</v>
      </c>
      <c r="BM143">
        <f t="shared" si="34"/>
        <v>74682</v>
      </c>
      <c r="BN143">
        <v>63500</v>
      </c>
      <c r="BO143">
        <v>83800</v>
      </c>
      <c r="BP143">
        <f t="shared" si="35"/>
        <v>88880</v>
      </c>
      <c r="BQ143">
        <f t="shared" si="36"/>
        <v>93960</v>
      </c>
      <c r="BR143">
        <f t="shared" si="37"/>
        <v>99040</v>
      </c>
      <c r="BS143">
        <f t="shared" si="38"/>
        <v>104120</v>
      </c>
      <c r="BT143">
        <f t="shared" si="39"/>
        <v>109200</v>
      </c>
      <c r="BU143">
        <f t="shared" si="40"/>
        <v>114280</v>
      </c>
      <c r="BV143">
        <f t="shared" si="41"/>
        <v>119360</v>
      </c>
    </row>
    <row r="144" spans="1:74" x14ac:dyDescent="0.35">
      <c r="A144" s="298" t="s">
        <v>334</v>
      </c>
      <c r="C144" s="300">
        <v>42050</v>
      </c>
      <c r="D144" s="300">
        <v>42050</v>
      </c>
      <c r="E144" s="300">
        <v>48357.5</v>
      </c>
      <c r="F144" s="300">
        <v>48357.5</v>
      </c>
      <c r="G144" s="300">
        <v>48357.5</v>
      </c>
      <c r="H144" s="300">
        <v>48357.5</v>
      </c>
      <c r="I144" s="300">
        <v>48357.5</v>
      </c>
      <c r="J144" s="300">
        <v>48357.5</v>
      </c>
      <c r="K144" s="300">
        <v>48357.5</v>
      </c>
      <c r="L144" s="300">
        <v>49600</v>
      </c>
      <c r="M144" s="300">
        <v>52300</v>
      </c>
      <c r="N144" s="300">
        <v>54950</v>
      </c>
      <c r="O144" s="300">
        <v>57650</v>
      </c>
      <c r="P144" s="300">
        <v>60300</v>
      </c>
      <c r="Q144" s="300">
        <v>63000</v>
      </c>
      <c r="S144" s="381">
        <v>33500</v>
      </c>
      <c r="T144" s="382">
        <v>44250</v>
      </c>
      <c r="U144" s="382">
        <v>46930</v>
      </c>
      <c r="V144" s="382">
        <v>49610</v>
      </c>
      <c r="W144" s="382">
        <v>52290</v>
      </c>
      <c r="X144" s="382">
        <v>54970</v>
      </c>
      <c r="Y144" s="382">
        <v>57650</v>
      </c>
      <c r="Z144" s="382">
        <v>60330</v>
      </c>
      <c r="AA144" s="383">
        <v>63010</v>
      </c>
      <c r="AB144" s="381">
        <v>53600</v>
      </c>
      <c r="AC144" s="382">
        <v>70750</v>
      </c>
      <c r="AD144" s="382">
        <v>75038</v>
      </c>
      <c r="AE144" s="382">
        <v>79326</v>
      </c>
      <c r="AF144" s="382">
        <v>83614</v>
      </c>
      <c r="AG144" s="382">
        <v>87902</v>
      </c>
      <c r="AH144" s="382">
        <v>92190</v>
      </c>
      <c r="AI144" s="382">
        <v>96478</v>
      </c>
      <c r="AJ144" s="383">
        <v>100766</v>
      </c>
      <c r="AL144" s="382">
        <v>33500</v>
      </c>
      <c r="AM144" s="382">
        <v>44250</v>
      </c>
      <c r="AN144" s="382">
        <v>46930</v>
      </c>
      <c r="AO144" s="382">
        <v>49610</v>
      </c>
      <c r="AP144" s="382">
        <v>52290</v>
      </c>
      <c r="AQ144" s="382">
        <v>54970</v>
      </c>
      <c r="AR144" s="382">
        <v>57650</v>
      </c>
      <c r="AS144" s="382">
        <v>60330</v>
      </c>
      <c r="AT144" s="382">
        <v>63010</v>
      </c>
      <c r="AU144" s="381">
        <v>53600</v>
      </c>
      <c r="AV144" s="382">
        <v>70750</v>
      </c>
      <c r="AW144" s="382">
        <v>75038</v>
      </c>
      <c r="AX144" s="382">
        <v>79326</v>
      </c>
      <c r="AY144" s="382">
        <v>83614</v>
      </c>
      <c r="AZ144" s="382">
        <v>87902</v>
      </c>
      <c r="BA144" s="382">
        <v>92190</v>
      </c>
      <c r="BB144" s="382">
        <v>96478</v>
      </c>
      <c r="BC144" s="383">
        <v>100766</v>
      </c>
      <c r="BE144">
        <v>35600</v>
      </c>
      <c r="BF144">
        <v>47000</v>
      </c>
      <c r="BG144">
        <f t="shared" si="28"/>
        <v>49848</v>
      </c>
      <c r="BH144">
        <f t="shared" si="29"/>
        <v>52696</v>
      </c>
      <c r="BI144">
        <f t="shared" si="30"/>
        <v>55544</v>
      </c>
      <c r="BJ144">
        <f t="shared" si="31"/>
        <v>58392</v>
      </c>
      <c r="BK144">
        <f t="shared" si="32"/>
        <v>61240</v>
      </c>
      <c r="BL144">
        <f t="shared" si="33"/>
        <v>64088</v>
      </c>
      <c r="BM144">
        <f t="shared" si="34"/>
        <v>66936</v>
      </c>
      <c r="BN144">
        <v>56950</v>
      </c>
      <c r="BO144">
        <v>75150</v>
      </c>
      <c r="BP144">
        <f t="shared" si="35"/>
        <v>79706</v>
      </c>
      <c r="BQ144">
        <f t="shared" si="36"/>
        <v>84262</v>
      </c>
      <c r="BR144">
        <f t="shared" si="37"/>
        <v>88818</v>
      </c>
      <c r="BS144">
        <f t="shared" si="38"/>
        <v>93374</v>
      </c>
      <c r="BT144">
        <f t="shared" si="39"/>
        <v>97930</v>
      </c>
      <c r="BU144">
        <f t="shared" si="40"/>
        <v>102486</v>
      </c>
      <c r="BV144">
        <f t="shared" si="41"/>
        <v>107042</v>
      </c>
    </row>
    <row r="145" spans="1:74" x14ac:dyDescent="0.35">
      <c r="A145" s="298" t="s">
        <v>335</v>
      </c>
      <c r="C145" s="300">
        <v>42050</v>
      </c>
      <c r="D145" s="300">
        <v>42050</v>
      </c>
      <c r="E145" s="300">
        <v>48357.5</v>
      </c>
      <c r="F145" s="300">
        <v>48357.5</v>
      </c>
      <c r="G145" s="300">
        <v>48357.5</v>
      </c>
      <c r="H145" s="300">
        <v>48357.5</v>
      </c>
      <c r="I145" s="300">
        <v>48357.5</v>
      </c>
      <c r="J145" s="300">
        <v>48357.5</v>
      </c>
      <c r="K145" s="300">
        <v>50350</v>
      </c>
      <c r="L145" s="300">
        <v>53250</v>
      </c>
      <c r="M145" s="300">
        <v>56100</v>
      </c>
      <c r="N145" s="300">
        <v>59000</v>
      </c>
      <c r="O145" s="300">
        <v>61850</v>
      </c>
      <c r="P145" s="300">
        <v>64750</v>
      </c>
      <c r="Q145" s="300">
        <v>67600</v>
      </c>
      <c r="S145" s="381">
        <v>35950</v>
      </c>
      <c r="T145" s="382">
        <v>47500</v>
      </c>
      <c r="U145" s="382">
        <v>50376</v>
      </c>
      <c r="V145" s="382">
        <v>53252</v>
      </c>
      <c r="W145" s="382">
        <v>56128</v>
      </c>
      <c r="X145" s="382">
        <v>59004</v>
      </c>
      <c r="Y145" s="382">
        <v>61880</v>
      </c>
      <c r="Z145" s="382">
        <v>64756</v>
      </c>
      <c r="AA145" s="383">
        <v>67632</v>
      </c>
      <c r="AB145" s="381">
        <v>57500</v>
      </c>
      <c r="AC145" s="382">
        <v>75900</v>
      </c>
      <c r="AD145" s="382">
        <v>80500</v>
      </c>
      <c r="AE145" s="382">
        <v>85100</v>
      </c>
      <c r="AF145" s="382">
        <v>89700</v>
      </c>
      <c r="AG145" s="382">
        <v>94300</v>
      </c>
      <c r="AH145" s="382">
        <v>98900</v>
      </c>
      <c r="AI145" s="382">
        <v>103500</v>
      </c>
      <c r="AJ145" s="383">
        <v>108100</v>
      </c>
      <c r="AL145" s="382">
        <v>37700</v>
      </c>
      <c r="AM145" s="382">
        <v>49800</v>
      </c>
      <c r="AN145" s="382">
        <v>52816</v>
      </c>
      <c r="AO145" s="382">
        <v>55832</v>
      </c>
      <c r="AP145" s="382">
        <v>58848</v>
      </c>
      <c r="AQ145" s="382">
        <v>61864</v>
      </c>
      <c r="AR145" s="382">
        <v>64880</v>
      </c>
      <c r="AS145" s="382">
        <v>67896</v>
      </c>
      <c r="AT145" s="382">
        <v>70912</v>
      </c>
      <c r="AU145" s="381">
        <v>60300</v>
      </c>
      <c r="AV145" s="382">
        <v>79600</v>
      </c>
      <c r="AW145" s="382">
        <v>84424</v>
      </c>
      <c r="AX145" s="382">
        <v>89248</v>
      </c>
      <c r="AY145" s="382">
        <v>94072</v>
      </c>
      <c r="AZ145" s="382">
        <v>98896</v>
      </c>
      <c r="BA145" s="382">
        <v>103720</v>
      </c>
      <c r="BB145" s="382">
        <v>108544</v>
      </c>
      <c r="BC145" s="383">
        <v>113368</v>
      </c>
      <c r="BE145">
        <v>42150</v>
      </c>
      <c r="BF145">
        <v>55650</v>
      </c>
      <c r="BG145">
        <f t="shared" si="28"/>
        <v>59022</v>
      </c>
      <c r="BH145">
        <f t="shared" si="29"/>
        <v>62394</v>
      </c>
      <c r="BI145">
        <f t="shared" si="30"/>
        <v>65766</v>
      </c>
      <c r="BJ145">
        <f t="shared" si="31"/>
        <v>69138</v>
      </c>
      <c r="BK145">
        <f t="shared" si="32"/>
        <v>72510</v>
      </c>
      <c r="BL145">
        <f t="shared" si="33"/>
        <v>75882</v>
      </c>
      <c r="BM145">
        <f t="shared" si="34"/>
        <v>79254</v>
      </c>
      <c r="BN145">
        <v>67450</v>
      </c>
      <c r="BO145">
        <v>89050</v>
      </c>
      <c r="BP145">
        <f t="shared" si="35"/>
        <v>94446</v>
      </c>
      <c r="BQ145">
        <f t="shared" si="36"/>
        <v>99842</v>
      </c>
      <c r="BR145">
        <f t="shared" si="37"/>
        <v>105238</v>
      </c>
      <c r="BS145">
        <f t="shared" si="38"/>
        <v>110634</v>
      </c>
      <c r="BT145">
        <f t="shared" si="39"/>
        <v>116030</v>
      </c>
      <c r="BU145">
        <f t="shared" si="40"/>
        <v>121426</v>
      </c>
      <c r="BV145">
        <f t="shared" si="41"/>
        <v>126822</v>
      </c>
    </row>
    <row r="146" spans="1:74" x14ac:dyDescent="0.35">
      <c r="A146" s="298" t="s">
        <v>336</v>
      </c>
      <c r="C146" s="300">
        <v>42050</v>
      </c>
      <c r="D146" s="300">
        <v>42050</v>
      </c>
      <c r="E146" s="300">
        <v>48357.5</v>
      </c>
      <c r="F146" s="300">
        <v>48357.5</v>
      </c>
      <c r="G146" s="300">
        <v>48357.5</v>
      </c>
      <c r="H146" s="300">
        <v>48357.5</v>
      </c>
      <c r="I146" s="300">
        <v>48357.5</v>
      </c>
      <c r="J146" s="300">
        <v>48357.5</v>
      </c>
      <c r="K146" s="300">
        <v>48750</v>
      </c>
      <c r="L146" s="300">
        <v>51550</v>
      </c>
      <c r="M146" s="300">
        <v>54300</v>
      </c>
      <c r="N146" s="300">
        <v>57100</v>
      </c>
      <c r="O146" s="300">
        <v>59900</v>
      </c>
      <c r="P146" s="300">
        <v>62650</v>
      </c>
      <c r="Q146" s="300">
        <v>65450</v>
      </c>
      <c r="S146" s="381">
        <v>34800</v>
      </c>
      <c r="T146" s="382">
        <v>45950</v>
      </c>
      <c r="U146" s="382">
        <v>48734</v>
      </c>
      <c r="V146" s="382">
        <v>51518</v>
      </c>
      <c r="W146" s="382">
        <v>54302</v>
      </c>
      <c r="X146" s="382">
        <v>57086</v>
      </c>
      <c r="Y146" s="382">
        <v>59870</v>
      </c>
      <c r="Z146" s="382">
        <v>62654</v>
      </c>
      <c r="AA146" s="383">
        <v>65438</v>
      </c>
      <c r="AB146" s="381">
        <v>55700</v>
      </c>
      <c r="AC146" s="382">
        <v>73500</v>
      </c>
      <c r="AD146" s="382">
        <v>77956</v>
      </c>
      <c r="AE146" s="382">
        <v>82412</v>
      </c>
      <c r="AF146" s="382">
        <v>86868</v>
      </c>
      <c r="AG146" s="382">
        <v>91324</v>
      </c>
      <c r="AH146" s="382">
        <v>95780</v>
      </c>
      <c r="AI146" s="382">
        <v>100236</v>
      </c>
      <c r="AJ146" s="383">
        <v>104692</v>
      </c>
      <c r="AL146" s="382">
        <v>36500</v>
      </c>
      <c r="AM146" s="382">
        <v>48200</v>
      </c>
      <c r="AN146" s="382">
        <v>51120</v>
      </c>
      <c r="AO146" s="382">
        <v>54040</v>
      </c>
      <c r="AP146" s="382">
        <v>56960</v>
      </c>
      <c r="AQ146" s="382">
        <v>59880</v>
      </c>
      <c r="AR146" s="382">
        <v>62800</v>
      </c>
      <c r="AS146" s="382">
        <v>65720</v>
      </c>
      <c r="AT146" s="382">
        <v>68640</v>
      </c>
      <c r="AU146" s="381">
        <v>58400</v>
      </c>
      <c r="AV146" s="382">
        <v>77100</v>
      </c>
      <c r="AW146" s="382">
        <v>81772</v>
      </c>
      <c r="AX146" s="382">
        <v>86444</v>
      </c>
      <c r="AY146" s="382">
        <v>91116</v>
      </c>
      <c r="AZ146" s="382">
        <v>95788</v>
      </c>
      <c r="BA146" s="382">
        <v>100460</v>
      </c>
      <c r="BB146" s="382">
        <v>105132</v>
      </c>
      <c r="BC146" s="383">
        <v>109804</v>
      </c>
      <c r="BE146">
        <v>40250</v>
      </c>
      <c r="BF146">
        <v>53150</v>
      </c>
      <c r="BG146">
        <f t="shared" si="28"/>
        <v>56370</v>
      </c>
      <c r="BH146">
        <f t="shared" si="29"/>
        <v>59590</v>
      </c>
      <c r="BI146">
        <f t="shared" si="30"/>
        <v>62810</v>
      </c>
      <c r="BJ146">
        <f t="shared" si="31"/>
        <v>66030</v>
      </c>
      <c r="BK146">
        <f t="shared" si="32"/>
        <v>69250</v>
      </c>
      <c r="BL146">
        <f t="shared" si="33"/>
        <v>72470</v>
      </c>
      <c r="BM146">
        <f t="shared" si="34"/>
        <v>75690</v>
      </c>
      <c r="BN146">
        <v>64400</v>
      </c>
      <c r="BO146">
        <v>85000</v>
      </c>
      <c r="BP146">
        <f t="shared" si="35"/>
        <v>90152</v>
      </c>
      <c r="BQ146">
        <f t="shared" si="36"/>
        <v>95304</v>
      </c>
      <c r="BR146">
        <f t="shared" si="37"/>
        <v>100456</v>
      </c>
      <c r="BS146">
        <f t="shared" si="38"/>
        <v>105608</v>
      </c>
      <c r="BT146">
        <f t="shared" si="39"/>
        <v>110760</v>
      </c>
      <c r="BU146">
        <f t="shared" si="40"/>
        <v>115912</v>
      </c>
      <c r="BV146">
        <f t="shared" si="41"/>
        <v>121064</v>
      </c>
    </row>
    <row r="147" spans="1:74" x14ac:dyDescent="0.35">
      <c r="A147" s="298" t="s">
        <v>337</v>
      </c>
      <c r="C147" s="300">
        <v>42050</v>
      </c>
      <c r="D147" s="300">
        <v>42050</v>
      </c>
      <c r="E147" s="300">
        <v>48357.5</v>
      </c>
      <c r="F147" s="300">
        <v>48357.5</v>
      </c>
      <c r="G147" s="300">
        <v>48357.5</v>
      </c>
      <c r="H147" s="300">
        <v>48357.5</v>
      </c>
      <c r="I147" s="300">
        <v>48357.5</v>
      </c>
      <c r="J147" s="300">
        <v>51250</v>
      </c>
      <c r="K147" s="300">
        <v>54350</v>
      </c>
      <c r="L147" s="300">
        <v>57450</v>
      </c>
      <c r="M147" s="300">
        <v>60550</v>
      </c>
      <c r="N147" s="300">
        <v>63650</v>
      </c>
      <c r="O147" s="300">
        <v>66750</v>
      </c>
      <c r="P147" s="300">
        <v>69850</v>
      </c>
      <c r="Q147" s="300">
        <v>72950</v>
      </c>
      <c r="S147" s="381">
        <v>38800</v>
      </c>
      <c r="T147" s="382">
        <v>51250</v>
      </c>
      <c r="U147" s="382">
        <v>54354</v>
      </c>
      <c r="V147" s="382">
        <v>57458</v>
      </c>
      <c r="W147" s="382">
        <v>60562</v>
      </c>
      <c r="X147" s="382">
        <v>63666</v>
      </c>
      <c r="Y147" s="382">
        <v>66770</v>
      </c>
      <c r="Z147" s="382">
        <v>69874</v>
      </c>
      <c r="AA147" s="383">
        <v>72978</v>
      </c>
      <c r="AB147" s="381">
        <v>62100</v>
      </c>
      <c r="AC147" s="382">
        <v>81950</v>
      </c>
      <c r="AD147" s="382">
        <v>86918</v>
      </c>
      <c r="AE147" s="382">
        <v>91886</v>
      </c>
      <c r="AF147" s="382">
        <v>96854</v>
      </c>
      <c r="AG147" s="382">
        <v>101822</v>
      </c>
      <c r="AH147" s="382">
        <v>106790</v>
      </c>
      <c r="AI147" s="382">
        <v>111758</v>
      </c>
      <c r="AJ147" s="383">
        <v>116726</v>
      </c>
      <c r="AL147" s="382">
        <v>40550</v>
      </c>
      <c r="AM147" s="382">
        <v>53550</v>
      </c>
      <c r="AN147" s="382">
        <v>56794</v>
      </c>
      <c r="AO147" s="382">
        <v>60038</v>
      </c>
      <c r="AP147" s="382">
        <v>63282</v>
      </c>
      <c r="AQ147" s="382">
        <v>66526</v>
      </c>
      <c r="AR147" s="382">
        <v>69770</v>
      </c>
      <c r="AS147" s="382">
        <v>73014</v>
      </c>
      <c r="AT147" s="382">
        <v>76258</v>
      </c>
      <c r="AU147" s="381">
        <v>64900</v>
      </c>
      <c r="AV147" s="382">
        <v>85650</v>
      </c>
      <c r="AW147" s="382">
        <v>90842</v>
      </c>
      <c r="AX147" s="382">
        <v>96034</v>
      </c>
      <c r="AY147" s="382">
        <v>101226</v>
      </c>
      <c r="AZ147" s="382">
        <v>106418</v>
      </c>
      <c r="BA147" s="382">
        <v>111610</v>
      </c>
      <c r="BB147" s="382">
        <v>116802</v>
      </c>
      <c r="BC147" s="383">
        <v>121994</v>
      </c>
      <c r="BE147">
        <v>44450</v>
      </c>
      <c r="BF147">
        <v>58700</v>
      </c>
      <c r="BG147">
        <f t="shared" si="28"/>
        <v>62256</v>
      </c>
      <c r="BH147">
        <f t="shared" si="29"/>
        <v>65812</v>
      </c>
      <c r="BI147">
        <f t="shared" si="30"/>
        <v>69368</v>
      </c>
      <c r="BJ147">
        <f t="shared" si="31"/>
        <v>72924</v>
      </c>
      <c r="BK147">
        <f t="shared" si="32"/>
        <v>76480</v>
      </c>
      <c r="BL147">
        <f t="shared" si="33"/>
        <v>80036</v>
      </c>
      <c r="BM147">
        <f t="shared" si="34"/>
        <v>83592</v>
      </c>
      <c r="BN147">
        <v>71100</v>
      </c>
      <c r="BO147">
        <v>93850</v>
      </c>
      <c r="BP147">
        <f t="shared" si="35"/>
        <v>99538</v>
      </c>
      <c r="BQ147">
        <f t="shared" si="36"/>
        <v>105226</v>
      </c>
      <c r="BR147">
        <f t="shared" si="37"/>
        <v>110914</v>
      </c>
      <c r="BS147">
        <f t="shared" si="38"/>
        <v>116602</v>
      </c>
      <c r="BT147">
        <f t="shared" si="39"/>
        <v>122290</v>
      </c>
      <c r="BU147">
        <f t="shared" si="40"/>
        <v>127978</v>
      </c>
      <c r="BV147">
        <f t="shared" si="41"/>
        <v>133666</v>
      </c>
    </row>
    <row r="148" spans="1:74" x14ac:dyDescent="0.35">
      <c r="A148" s="298" t="s">
        <v>338</v>
      </c>
      <c r="C148" s="300">
        <v>42050</v>
      </c>
      <c r="D148" s="300">
        <v>42050</v>
      </c>
      <c r="E148" s="300">
        <v>48357.5</v>
      </c>
      <c r="F148" s="300">
        <v>48357.5</v>
      </c>
      <c r="G148" s="300">
        <v>48357.5</v>
      </c>
      <c r="H148" s="300">
        <v>48357.5</v>
      </c>
      <c r="I148" s="300">
        <v>48357.5</v>
      </c>
      <c r="J148" s="300">
        <v>48357.5</v>
      </c>
      <c r="K148" s="300">
        <v>50000</v>
      </c>
      <c r="L148" s="300">
        <v>52850</v>
      </c>
      <c r="M148" s="300">
        <v>55700</v>
      </c>
      <c r="N148" s="300">
        <v>58550</v>
      </c>
      <c r="O148" s="300">
        <v>61450</v>
      </c>
      <c r="P148" s="300">
        <v>64300</v>
      </c>
      <c r="Q148" s="300">
        <v>67150</v>
      </c>
      <c r="S148" s="381">
        <v>35700</v>
      </c>
      <c r="T148" s="382">
        <v>47150</v>
      </c>
      <c r="U148" s="382">
        <v>50006</v>
      </c>
      <c r="V148" s="382">
        <v>52862</v>
      </c>
      <c r="W148" s="382">
        <v>55718</v>
      </c>
      <c r="X148" s="382">
        <v>58574</v>
      </c>
      <c r="Y148" s="382">
        <v>61430</v>
      </c>
      <c r="Z148" s="382">
        <v>64286</v>
      </c>
      <c r="AA148" s="383">
        <v>67142</v>
      </c>
      <c r="AB148" s="381">
        <v>57100</v>
      </c>
      <c r="AC148" s="382">
        <v>75350</v>
      </c>
      <c r="AD148" s="382">
        <v>79918</v>
      </c>
      <c r="AE148" s="382">
        <v>84486</v>
      </c>
      <c r="AF148" s="382">
        <v>89054</v>
      </c>
      <c r="AG148" s="382">
        <v>93622</v>
      </c>
      <c r="AH148" s="382">
        <v>98190</v>
      </c>
      <c r="AI148" s="382">
        <v>102758</v>
      </c>
      <c r="AJ148" s="383">
        <v>107326</v>
      </c>
      <c r="AL148" s="382">
        <v>35950</v>
      </c>
      <c r="AM148" s="382">
        <v>47500</v>
      </c>
      <c r="AN148" s="382">
        <v>50376</v>
      </c>
      <c r="AO148" s="382">
        <v>53252</v>
      </c>
      <c r="AP148" s="382">
        <v>56128</v>
      </c>
      <c r="AQ148" s="382">
        <v>59004</v>
      </c>
      <c r="AR148" s="382">
        <v>61880</v>
      </c>
      <c r="AS148" s="382">
        <v>64756</v>
      </c>
      <c r="AT148" s="382">
        <v>67632</v>
      </c>
      <c r="AU148" s="381">
        <v>57500</v>
      </c>
      <c r="AV148" s="382">
        <v>75900</v>
      </c>
      <c r="AW148" s="382">
        <v>80500</v>
      </c>
      <c r="AX148" s="382">
        <v>85100</v>
      </c>
      <c r="AY148" s="382">
        <v>89700</v>
      </c>
      <c r="AZ148" s="382">
        <v>94300</v>
      </c>
      <c r="BA148" s="382">
        <v>98900</v>
      </c>
      <c r="BB148" s="382">
        <v>103500</v>
      </c>
      <c r="BC148" s="383">
        <v>108100</v>
      </c>
      <c r="BE148">
        <v>39250</v>
      </c>
      <c r="BF148">
        <v>51850</v>
      </c>
      <c r="BG148">
        <f t="shared" si="28"/>
        <v>54990</v>
      </c>
      <c r="BH148">
        <f t="shared" si="29"/>
        <v>58130</v>
      </c>
      <c r="BI148">
        <f t="shared" si="30"/>
        <v>61270</v>
      </c>
      <c r="BJ148">
        <f t="shared" si="31"/>
        <v>64410</v>
      </c>
      <c r="BK148">
        <f t="shared" si="32"/>
        <v>67550</v>
      </c>
      <c r="BL148">
        <f t="shared" si="33"/>
        <v>70690</v>
      </c>
      <c r="BM148">
        <f t="shared" si="34"/>
        <v>73830</v>
      </c>
      <c r="BN148">
        <v>62800</v>
      </c>
      <c r="BO148">
        <v>82900</v>
      </c>
      <c r="BP148">
        <f t="shared" si="35"/>
        <v>87924</v>
      </c>
      <c r="BQ148">
        <f t="shared" si="36"/>
        <v>92948</v>
      </c>
      <c r="BR148">
        <f t="shared" si="37"/>
        <v>97972</v>
      </c>
      <c r="BS148">
        <f t="shared" si="38"/>
        <v>102996</v>
      </c>
      <c r="BT148">
        <f t="shared" si="39"/>
        <v>108020</v>
      </c>
      <c r="BU148">
        <f t="shared" si="40"/>
        <v>113044</v>
      </c>
      <c r="BV148">
        <f t="shared" si="41"/>
        <v>118068</v>
      </c>
    </row>
    <row r="149" spans="1:74" x14ac:dyDescent="0.35">
      <c r="A149" s="298" t="s">
        <v>339</v>
      </c>
      <c r="C149" s="300">
        <v>42050</v>
      </c>
      <c r="D149" s="300">
        <v>42050</v>
      </c>
      <c r="E149" s="300">
        <v>48357.5</v>
      </c>
      <c r="F149" s="300">
        <v>48357.5</v>
      </c>
      <c r="G149" s="300">
        <v>48357.5</v>
      </c>
      <c r="H149" s="300">
        <v>48357.5</v>
      </c>
      <c r="I149" s="300">
        <v>51400</v>
      </c>
      <c r="J149" s="300">
        <v>54750</v>
      </c>
      <c r="K149" s="300">
        <v>58050</v>
      </c>
      <c r="L149" s="300">
        <v>61350</v>
      </c>
      <c r="M149" s="300">
        <v>64700</v>
      </c>
      <c r="N149" s="300">
        <v>68000</v>
      </c>
      <c r="O149" s="300">
        <v>71300</v>
      </c>
      <c r="P149" s="300">
        <v>74650</v>
      </c>
      <c r="Q149" s="300">
        <v>77950</v>
      </c>
      <c r="S149" s="381">
        <v>41450</v>
      </c>
      <c r="T149" s="382">
        <v>54750</v>
      </c>
      <c r="U149" s="382">
        <v>58066</v>
      </c>
      <c r="V149" s="382">
        <v>61382</v>
      </c>
      <c r="W149" s="382">
        <v>64698</v>
      </c>
      <c r="X149" s="382">
        <v>68014</v>
      </c>
      <c r="Y149" s="382">
        <v>71330</v>
      </c>
      <c r="Z149" s="382">
        <v>74646</v>
      </c>
      <c r="AA149" s="383">
        <v>77962</v>
      </c>
      <c r="AB149" s="381">
        <v>66300</v>
      </c>
      <c r="AC149" s="382">
        <v>87500</v>
      </c>
      <c r="AD149" s="382">
        <v>92804</v>
      </c>
      <c r="AE149" s="382">
        <v>98108</v>
      </c>
      <c r="AF149" s="382">
        <v>103412</v>
      </c>
      <c r="AG149" s="382">
        <v>108716</v>
      </c>
      <c r="AH149" s="382">
        <v>114020</v>
      </c>
      <c r="AI149" s="382">
        <v>119324</v>
      </c>
      <c r="AJ149" s="383">
        <v>124628</v>
      </c>
      <c r="AL149" s="382">
        <v>42450</v>
      </c>
      <c r="AM149" s="382">
        <v>56050</v>
      </c>
      <c r="AN149" s="382">
        <v>59446</v>
      </c>
      <c r="AO149" s="382">
        <v>62842</v>
      </c>
      <c r="AP149" s="382">
        <v>66238</v>
      </c>
      <c r="AQ149" s="382">
        <v>69634</v>
      </c>
      <c r="AR149" s="382">
        <v>73030</v>
      </c>
      <c r="AS149" s="382">
        <v>76426</v>
      </c>
      <c r="AT149" s="382">
        <v>79822</v>
      </c>
      <c r="AU149" s="381">
        <v>67900</v>
      </c>
      <c r="AV149" s="382">
        <v>89650</v>
      </c>
      <c r="AW149" s="382">
        <v>95082</v>
      </c>
      <c r="AX149" s="382">
        <v>100514</v>
      </c>
      <c r="AY149" s="382">
        <v>105946</v>
      </c>
      <c r="AZ149" s="382">
        <v>111378</v>
      </c>
      <c r="BA149" s="382">
        <v>116810</v>
      </c>
      <c r="BB149" s="382">
        <v>122242</v>
      </c>
      <c r="BC149" s="383">
        <v>127674</v>
      </c>
      <c r="BE149">
        <v>47450</v>
      </c>
      <c r="BF149">
        <v>62650</v>
      </c>
      <c r="BG149">
        <f t="shared" si="28"/>
        <v>66446</v>
      </c>
      <c r="BH149">
        <f t="shared" si="29"/>
        <v>70242</v>
      </c>
      <c r="BI149">
        <f t="shared" si="30"/>
        <v>74038</v>
      </c>
      <c r="BJ149">
        <f t="shared" si="31"/>
        <v>77834</v>
      </c>
      <c r="BK149">
        <f t="shared" si="32"/>
        <v>81630</v>
      </c>
      <c r="BL149">
        <f t="shared" si="33"/>
        <v>85426</v>
      </c>
      <c r="BM149">
        <f t="shared" si="34"/>
        <v>89222</v>
      </c>
      <c r="BN149">
        <v>75900</v>
      </c>
      <c r="BO149">
        <v>100200</v>
      </c>
      <c r="BP149">
        <f t="shared" si="35"/>
        <v>106272</v>
      </c>
      <c r="BQ149">
        <f t="shared" si="36"/>
        <v>112344</v>
      </c>
      <c r="BR149">
        <f t="shared" si="37"/>
        <v>118416</v>
      </c>
      <c r="BS149">
        <f t="shared" si="38"/>
        <v>124488</v>
      </c>
      <c r="BT149">
        <f t="shared" si="39"/>
        <v>130560</v>
      </c>
      <c r="BU149">
        <f t="shared" si="40"/>
        <v>136632</v>
      </c>
      <c r="BV149">
        <f t="shared" si="41"/>
        <v>142704</v>
      </c>
    </row>
    <row r="150" spans="1:74" x14ac:dyDescent="0.35">
      <c r="A150" s="298" t="s">
        <v>340</v>
      </c>
      <c r="C150" s="300">
        <v>42050</v>
      </c>
      <c r="D150" s="300">
        <v>42050</v>
      </c>
      <c r="E150" s="300">
        <v>48357.5</v>
      </c>
      <c r="F150" s="300">
        <v>48357.5</v>
      </c>
      <c r="G150" s="300">
        <v>48357.5</v>
      </c>
      <c r="H150" s="300">
        <v>48357.5</v>
      </c>
      <c r="I150" s="300">
        <v>48357.5</v>
      </c>
      <c r="J150" s="300">
        <v>48357.5</v>
      </c>
      <c r="K150" s="300">
        <v>48357.5</v>
      </c>
      <c r="L150" s="300">
        <v>50200</v>
      </c>
      <c r="M150" s="300">
        <v>52900</v>
      </c>
      <c r="N150" s="300">
        <v>55600</v>
      </c>
      <c r="O150" s="300">
        <v>58350</v>
      </c>
      <c r="P150" s="300">
        <v>61050</v>
      </c>
      <c r="Q150" s="300">
        <v>63750</v>
      </c>
      <c r="S150" s="381">
        <v>33900</v>
      </c>
      <c r="T150" s="382">
        <v>44750</v>
      </c>
      <c r="U150" s="382">
        <v>47462</v>
      </c>
      <c r="V150" s="382">
        <v>50174</v>
      </c>
      <c r="W150" s="382">
        <v>52886</v>
      </c>
      <c r="X150" s="382">
        <v>55598</v>
      </c>
      <c r="Y150" s="382">
        <v>58310</v>
      </c>
      <c r="Z150" s="382">
        <v>61022</v>
      </c>
      <c r="AA150" s="383">
        <v>63734</v>
      </c>
      <c r="AB150" s="381">
        <v>54250</v>
      </c>
      <c r="AC150" s="382">
        <v>71600</v>
      </c>
      <c r="AD150" s="382">
        <v>75940</v>
      </c>
      <c r="AE150" s="382">
        <v>80280</v>
      </c>
      <c r="AF150" s="382">
        <v>84620</v>
      </c>
      <c r="AG150" s="382">
        <v>88960</v>
      </c>
      <c r="AH150" s="382">
        <v>93300</v>
      </c>
      <c r="AI150" s="382">
        <v>97640</v>
      </c>
      <c r="AJ150" s="383">
        <v>101980</v>
      </c>
      <c r="AL150" s="382">
        <v>34600</v>
      </c>
      <c r="AM150" s="382">
        <v>45700</v>
      </c>
      <c r="AN150" s="382">
        <v>48468</v>
      </c>
      <c r="AO150" s="382">
        <v>51236</v>
      </c>
      <c r="AP150" s="382">
        <v>54004</v>
      </c>
      <c r="AQ150" s="382">
        <v>56772</v>
      </c>
      <c r="AR150" s="382">
        <v>59540</v>
      </c>
      <c r="AS150" s="382">
        <v>62308</v>
      </c>
      <c r="AT150" s="382">
        <v>65076</v>
      </c>
      <c r="AU150" s="381">
        <v>55350</v>
      </c>
      <c r="AV150" s="382">
        <v>73050</v>
      </c>
      <c r="AW150" s="382">
        <v>77478</v>
      </c>
      <c r="AX150" s="382">
        <v>81906</v>
      </c>
      <c r="AY150" s="382">
        <v>86334</v>
      </c>
      <c r="AZ150" s="382">
        <v>90762</v>
      </c>
      <c r="BA150" s="382">
        <v>95190</v>
      </c>
      <c r="BB150" s="382">
        <v>99618</v>
      </c>
      <c r="BC150" s="383">
        <v>104046</v>
      </c>
      <c r="BE150">
        <v>38050</v>
      </c>
      <c r="BF150">
        <v>50250</v>
      </c>
      <c r="BG150">
        <f t="shared" si="28"/>
        <v>53294</v>
      </c>
      <c r="BH150">
        <f t="shared" si="29"/>
        <v>56338</v>
      </c>
      <c r="BI150">
        <f t="shared" si="30"/>
        <v>59382</v>
      </c>
      <c r="BJ150">
        <f t="shared" si="31"/>
        <v>62426</v>
      </c>
      <c r="BK150">
        <f t="shared" si="32"/>
        <v>65470</v>
      </c>
      <c r="BL150">
        <f t="shared" si="33"/>
        <v>68514</v>
      </c>
      <c r="BM150">
        <f t="shared" si="34"/>
        <v>71558</v>
      </c>
      <c r="BN150">
        <v>60900</v>
      </c>
      <c r="BO150">
        <v>80400</v>
      </c>
      <c r="BP150">
        <f t="shared" si="35"/>
        <v>85272</v>
      </c>
      <c r="BQ150">
        <f t="shared" si="36"/>
        <v>90144</v>
      </c>
      <c r="BR150">
        <f t="shared" si="37"/>
        <v>95016</v>
      </c>
      <c r="BS150">
        <f t="shared" si="38"/>
        <v>99888</v>
      </c>
      <c r="BT150">
        <f t="shared" si="39"/>
        <v>104760</v>
      </c>
      <c r="BU150">
        <f t="shared" si="40"/>
        <v>109632</v>
      </c>
      <c r="BV150">
        <f t="shared" si="41"/>
        <v>114504</v>
      </c>
    </row>
    <row r="151" spans="1:74" x14ac:dyDescent="0.35">
      <c r="A151" s="298" t="s">
        <v>341</v>
      </c>
      <c r="C151" s="300">
        <v>42050</v>
      </c>
      <c r="D151" s="300">
        <v>42050</v>
      </c>
      <c r="E151" s="300">
        <v>48357.5</v>
      </c>
      <c r="F151" s="300">
        <v>48357.5</v>
      </c>
      <c r="G151" s="300">
        <v>48357.5</v>
      </c>
      <c r="H151" s="300">
        <v>48357.5</v>
      </c>
      <c r="I151" s="300">
        <v>48357.5</v>
      </c>
      <c r="J151" s="300">
        <v>48357.5</v>
      </c>
      <c r="K151" s="300">
        <v>48357.5</v>
      </c>
      <c r="L151" s="300">
        <v>50100</v>
      </c>
      <c r="M151" s="300">
        <v>52850</v>
      </c>
      <c r="N151" s="300">
        <v>55550</v>
      </c>
      <c r="O151" s="300">
        <v>58250</v>
      </c>
      <c r="P151" s="300">
        <v>60950</v>
      </c>
      <c r="Q151" s="300">
        <v>63650</v>
      </c>
      <c r="S151" s="381">
        <v>33850</v>
      </c>
      <c r="T151" s="382">
        <v>44700</v>
      </c>
      <c r="U151" s="382">
        <v>47408</v>
      </c>
      <c r="V151" s="382">
        <v>50116</v>
      </c>
      <c r="W151" s="382">
        <v>52824</v>
      </c>
      <c r="X151" s="382">
        <v>55532</v>
      </c>
      <c r="Y151" s="382">
        <v>58240</v>
      </c>
      <c r="Z151" s="382">
        <v>60948</v>
      </c>
      <c r="AA151" s="383">
        <v>63656</v>
      </c>
      <c r="AB151" s="381">
        <v>54150</v>
      </c>
      <c r="AC151" s="382">
        <v>71500</v>
      </c>
      <c r="AD151" s="382">
        <v>75832</v>
      </c>
      <c r="AE151" s="382">
        <v>80164</v>
      </c>
      <c r="AF151" s="382">
        <v>84496</v>
      </c>
      <c r="AG151" s="382">
        <v>88828</v>
      </c>
      <c r="AH151" s="382">
        <v>93160</v>
      </c>
      <c r="AI151" s="382">
        <v>97492</v>
      </c>
      <c r="AJ151" s="383">
        <v>101824</v>
      </c>
      <c r="AL151" s="382">
        <v>33950</v>
      </c>
      <c r="AM151" s="382">
        <v>44850</v>
      </c>
      <c r="AN151" s="382">
        <v>47566</v>
      </c>
      <c r="AO151" s="382">
        <v>50282</v>
      </c>
      <c r="AP151" s="382">
        <v>52998</v>
      </c>
      <c r="AQ151" s="382">
        <v>55714</v>
      </c>
      <c r="AR151" s="382">
        <v>58430</v>
      </c>
      <c r="AS151" s="382">
        <v>61146</v>
      </c>
      <c r="AT151" s="382">
        <v>63862</v>
      </c>
      <c r="AU151" s="381">
        <v>54300</v>
      </c>
      <c r="AV151" s="382">
        <v>71700</v>
      </c>
      <c r="AW151" s="382">
        <v>76044</v>
      </c>
      <c r="AX151" s="382">
        <v>80388</v>
      </c>
      <c r="AY151" s="382">
        <v>84732</v>
      </c>
      <c r="AZ151" s="382">
        <v>89076</v>
      </c>
      <c r="BA151" s="382">
        <v>93420</v>
      </c>
      <c r="BB151" s="382">
        <v>97764</v>
      </c>
      <c r="BC151" s="383">
        <v>102108</v>
      </c>
      <c r="BE151">
        <v>37950</v>
      </c>
      <c r="BF151">
        <v>50100</v>
      </c>
      <c r="BG151">
        <f t="shared" si="28"/>
        <v>53136</v>
      </c>
      <c r="BH151">
        <f t="shared" si="29"/>
        <v>56172</v>
      </c>
      <c r="BI151">
        <f t="shared" si="30"/>
        <v>59208</v>
      </c>
      <c r="BJ151">
        <f t="shared" si="31"/>
        <v>62244</v>
      </c>
      <c r="BK151">
        <f t="shared" si="32"/>
        <v>65280</v>
      </c>
      <c r="BL151">
        <f t="shared" si="33"/>
        <v>68316</v>
      </c>
      <c r="BM151">
        <f t="shared" si="34"/>
        <v>71352</v>
      </c>
      <c r="BN151">
        <v>60700</v>
      </c>
      <c r="BO151">
        <v>80100</v>
      </c>
      <c r="BP151">
        <f t="shared" si="35"/>
        <v>84956</v>
      </c>
      <c r="BQ151">
        <f t="shared" si="36"/>
        <v>89812</v>
      </c>
      <c r="BR151">
        <f t="shared" si="37"/>
        <v>94668</v>
      </c>
      <c r="BS151">
        <f t="shared" si="38"/>
        <v>99524</v>
      </c>
      <c r="BT151">
        <f t="shared" si="39"/>
        <v>104380</v>
      </c>
      <c r="BU151">
        <f t="shared" si="40"/>
        <v>109236</v>
      </c>
      <c r="BV151">
        <f t="shared" si="41"/>
        <v>114092</v>
      </c>
    </row>
    <row r="152" spans="1:74" x14ac:dyDescent="0.35">
      <c r="A152" s="298" t="s">
        <v>342</v>
      </c>
      <c r="C152" s="300">
        <v>42050</v>
      </c>
      <c r="D152" s="300">
        <v>42050</v>
      </c>
      <c r="E152" s="300">
        <v>48357.5</v>
      </c>
      <c r="F152" s="300">
        <v>48357.5</v>
      </c>
      <c r="G152" s="300">
        <v>48357.5</v>
      </c>
      <c r="H152" s="300">
        <v>48500</v>
      </c>
      <c r="I152" s="300">
        <v>51850</v>
      </c>
      <c r="J152" s="300">
        <v>55200</v>
      </c>
      <c r="K152" s="300">
        <v>58550</v>
      </c>
      <c r="L152" s="300">
        <v>61900</v>
      </c>
      <c r="M152" s="300">
        <v>65250</v>
      </c>
      <c r="N152" s="300">
        <v>68600</v>
      </c>
      <c r="O152" s="300">
        <v>71900</v>
      </c>
      <c r="P152" s="300">
        <v>75250</v>
      </c>
      <c r="Q152" s="300">
        <v>78600</v>
      </c>
      <c r="S152" s="381">
        <v>41800</v>
      </c>
      <c r="T152" s="382">
        <v>55200</v>
      </c>
      <c r="U152" s="382">
        <v>58544</v>
      </c>
      <c r="V152" s="382">
        <v>61888</v>
      </c>
      <c r="W152" s="382">
        <v>65232</v>
      </c>
      <c r="X152" s="382">
        <v>68576</v>
      </c>
      <c r="Y152" s="382">
        <v>71920</v>
      </c>
      <c r="Z152" s="382">
        <v>75264</v>
      </c>
      <c r="AA152" s="383">
        <v>78608</v>
      </c>
      <c r="AB152" s="381">
        <v>66900</v>
      </c>
      <c r="AC152" s="382">
        <v>88300</v>
      </c>
      <c r="AD152" s="382">
        <v>93652</v>
      </c>
      <c r="AE152" s="382">
        <v>99004</v>
      </c>
      <c r="AF152" s="382">
        <v>104356</v>
      </c>
      <c r="AG152" s="382">
        <v>109708</v>
      </c>
      <c r="AH152" s="382">
        <v>115060</v>
      </c>
      <c r="AI152" s="382">
        <v>120412</v>
      </c>
      <c r="AJ152" s="383">
        <v>125764</v>
      </c>
      <c r="AL152" s="382">
        <v>43200</v>
      </c>
      <c r="AM152" s="382">
        <v>57050</v>
      </c>
      <c r="AN152" s="382">
        <v>60506</v>
      </c>
      <c r="AO152" s="382">
        <v>63962</v>
      </c>
      <c r="AP152" s="382">
        <v>67418</v>
      </c>
      <c r="AQ152" s="382">
        <v>70874</v>
      </c>
      <c r="AR152" s="382">
        <v>74330</v>
      </c>
      <c r="AS152" s="382">
        <v>77786</v>
      </c>
      <c r="AT152" s="382">
        <v>81242</v>
      </c>
      <c r="AU152" s="381">
        <v>69100</v>
      </c>
      <c r="AV152" s="382">
        <v>91200</v>
      </c>
      <c r="AW152" s="382">
        <v>96728</v>
      </c>
      <c r="AX152" s="382">
        <v>102256</v>
      </c>
      <c r="AY152" s="382">
        <v>107784</v>
      </c>
      <c r="AZ152" s="382">
        <v>113312</v>
      </c>
      <c r="BA152" s="382">
        <v>118840</v>
      </c>
      <c r="BB152" s="382">
        <v>124368</v>
      </c>
      <c r="BC152" s="383">
        <v>129896</v>
      </c>
      <c r="BE152">
        <v>45650</v>
      </c>
      <c r="BF152">
        <v>60300</v>
      </c>
      <c r="BG152">
        <f t="shared" si="28"/>
        <v>63952</v>
      </c>
      <c r="BH152">
        <f t="shared" si="29"/>
        <v>67604</v>
      </c>
      <c r="BI152">
        <f t="shared" si="30"/>
        <v>71256</v>
      </c>
      <c r="BJ152">
        <f t="shared" si="31"/>
        <v>74908</v>
      </c>
      <c r="BK152">
        <f t="shared" si="32"/>
        <v>78560</v>
      </c>
      <c r="BL152">
        <f t="shared" si="33"/>
        <v>82212</v>
      </c>
      <c r="BM152">
        <f t="shared" si="34"/>
        <v>85864</v>
      </c>
      <c r="BN152">
        <v>73050</v>
      </c>
      <c r="BO152">
        <v>96450</v>
      </c>
      <c r="BP152">
        <f t="shared" si="35"/>
        <v>102294</v>
      </c>
      <c r="BQ152">
        <f t="shared" si="36"/>
        <v>108138</v>
      </c>
      <c r="BR152">
        <f t="shared" si="37"/>
        <v>113982</v>
      </c>
      <c r="BS152">
        <f t="shared" si="38"/>
        <v>119826</v>
      </c>
      <c r="BT152">
        <f t="shared" si="39"/>
        <v>125670</v>
      </c>
      <c r="BU152">
        <f t="shared" si="40"/>
        <v>131514</v>
      </c>
      <c r="BV152">
        <f t="shared" si="41"/>
        <v>137358</v>
      </c>
    </row>
    <row r="153" spans="1:74" x14ac:dyDescent="0.35">
      <c r="A153" s="298" t="s">
        <v>343</v>
      </c>
      <c r="C153" s="300">
        <v>42050</v>
      </c>
      <c r="D153" s="300">
        <v>42050</v>
      </c>
      <c r="E153" s="300">
        <v>48357.5</v>
      </c>
      <c r="F153" s="300">
        <v>48357.5</v>
      </c>
      <c r="G153" s="300">
        <v>48357.5</v>
      </c>
      <c r="H153" s="300">
        <v>48357.5</v>
      </c>
      <c r="I153" s="300">
        <v>48357.5</v>
      </c>
      <c r="J153" s="300">
        <v>48357.5</v>
      </c>
      <c r="K153" s="300">
        <v>48357.5</v>
      </c>
      <c r="L153" s="300">
        <v>50100</v>
      </c>
      <c r="M153" s="300">
        <v>52850</v>
      </c>
      <c r="N153" s="300">
        <v>55550</v>
      </c>
      <c r="O153" s="300">
        <v>58250</v>
      </c>
      <c r="P153" s="300">
        <v>60950</v>
      </c>
      <c r="Q153" s="300">
        <v>63650</v>
      </c>
      <c r="S153" s="381">
        <v>33850</v>
      </c>
      <c r="T153" s="382">
        <v>44700</v>
      </c>
      <c r="U153" s="382">
        <v>47408</v>
      </c>
      <c r="V153" s="382">
        <v>50116</v>
      </c>
      <c r="W153" s="382">
        <v>52824</v>
      </c>
      <c r="X153" s="382">
        <v>55532</v>
      </c>
      <c r="Y153" s="382">
        <v>58240</v>
      </c>
      <c r="Z153" s="382">
        <v>60948</v>
      </c>
      <c r="AA153" s="383">
        <v>63656</v>
      </c>
      <c r="AB153" s="381">
        <v>54150</v>
      </c>
      <c r="AC153" s="382">
        <v>71500</v>
      </c>
      <c r="AD153" s="382">
        <v>75832</v>
      </c>
      <c r="AE153" s="382">
        <v>80164</v>
      </c>
      <c r="AF153" s="382">
        <v>84496</v>
      </c>
      <c r="AG153" s="382">
        <v>88828</v>
      </c>
      <c r="AH153" s="382">
        <v>93160</v>
      </c>
      <c r="AI153" s="382">
        <v>97492</v>
      </c>
      <c r="AJ153" s="383">
        <v>101824</v>
      </c>
      <c r="AL153" s="382">
        <v>33950</v>
      </c>
      <c r="AM153" s="382">
        <v>44850</v>
      </c>
      <c r="AN153" s="382">
        <v>47566</v>
      </c>
      <c r="AO153" s="382">
        <v>50282</v>
      </c>
      <c r="AP153" s="382">
        <v>52998</v>
      </c>
      <c r="AQ153" s="382">
        <v>55714</v>
      </c>
      <c r="AR153" s="382">
        <v>58430</v>
      </c>
      <c r="AS153" s="382">
        <v>61146</v>
      </c>
      <c r="AT153" s="382">
        <v>63862</v>
      </c>
      <c r="AU153" s="381">
        <v>54300</v>
      </c>
      <c r="AV153" s="382">
        <v>71700</v>
      </c>
      <c r="AW153" s="382">
        <v>76044</v>
      </c>
      <c r="AX153" s="382">
        <v>80388</v>
      </c>
      <c r="AY153" s="382">
        <v>84732</v>
      </c>
      <c r="AZ153" s="382">
        <v>89076</v>
      </c>
      <c r="BA153" s="382">
        <v>93420</v>
      </c>
      <c r="BB153" s="382">
        <v>97764</v>
      </c>
      <c r="BC153" s="383">
        <v>102108</v>
      </c>
      <c r="BE153">
        <v>37950</v>
      </c>
      <c r="BF153">
        <v>50100</v>
      </c>
      <c r="BG153">
        <f t="shared" si="28"/>
        <v>53136</v>
      </c>
      <c r="BH153">
        <f t="shared" si="29"/>
        <v>56172</v>
      </c>
      <c r="BI153">
        <f t="shared" si="30"/>
        <v>59208</v>
      </c>
      <c r="BJ153">
        <f t="shared" si="31"/>
        <v>62244</v>
      </c>
      <c r="BK153">
        <f t="shared" si="32"/>
        <v>65280</v>
      </c>
      <c r="BL153">
        <f t="shared" si="33"/>
        <v>68316</v>
      </c>
      <c r="BM153">
        <f t="shared" si="34"/>
        <v>71352</v>
      </c>
      <c r="BN153">
        <v>60700</v>
      </c>
      <c r="BO153">
        <v>80100</v>
      </c>
      <c r="BP153">
        <f t="shared" si="35"/>
        <v>84956</v>
      </c>
      <c r="BQ153">
        <f t="shared" si="36"/>
        <v>89812</v>
      </c>
      <c r="BR153">
        <f t="shared" si="37"/>
        <v>94668</v>
      </c>
      <c r="BS153">
        <f t="shared" si="38"/>
        <v>99524</v>
      </c>
      <c r="BT153">
        <f t="shared" si="39"/>
        <v>104380</v>
      </c>
      <c r="BU153">
        <f t="shared" si="40"/>
        <v>109236</v>
      </c>
      <c r="BV153">
        <f t="shared" si="41"/>
        <v>114092</v>
      </c>
    </row>
    <row r="154" spans="1:74" x14ac:dyDescent="0.35">
      <c r="A154" s="298" t="s">
        <v>344</v>
      </c>
      <c r="C154" s="300">
        <v>42050</v>
      </c>
      <c r="D154" s="300">
        <v>42050</v>
      </c>
      <c r="E154" s="300">
        <v>48357.5</v>
      </c>
      <c r="F154" s="300">
        <v>48357.5</v>
      </c>
      <c r="G154" s="300">
        <v>48357.5</v>
      </c>
      <c r="H154" s="300">
        <v>48357.5</v>
      </c>
      <c r="I154" s="300">
        <v>48357.5</v>
      </c>
      <c r="J154" s="300">
        <v>48357.5</v>
      </c>
      <c r="K154" s="300">
        <v>48357.5</v>
      </c>
      <c r="L154" s="300">
        <v>50100</v>
      </c>
      <c r="M154" s="300">
        <v>52850</v>
      </c>
      <c r="N154" s="300">
        <v>55550</v>
      </c>
      <c r="O154" s="300">
        <v>58250</v>
      </c>
      <c r="P154" s="300">
        <v>60950</v>
      </c>
      <c r="Q154" s="300">
        <v>63650</v>
      </c>
      <c r="S154" s="381">
        <v>33850</v>
      </c>
      <c r="T154" s="382">
        <v>44700</v>
      </c>
      <c r="U154" s="382">
        <v>47408</v>
      </c>
      <c r="V154" s="382">
        <v>50116</v>
      </c>
      <c r="W154" s="382">
        <v>52824</v>
      </c>
      <c r="X154" s="382">
        <v>55532</v>
      </c>
      <c r="Y154" s="382">
        <v>58240</v>
      </c>
      <c r="Z154" s="382">
        <v>60948</v>
      </c>
      <c r="AA154" s="383">
        <v>63656</v>
      </c>
      <c r="AB154" s="381">
        <v>54150</v>
      </c>
      <c r="AC154" s="382">
        <v>71500</v>
      </c>
      <c r="AD154" s="382">
        <v>75832</v>
      </c>
      <c r="AE154" s="382">
        <v>80164</v>
      </c>
      <c r="AF154" s="382">
        <v>84496</v>
      </c>
      <c r="AG154" s="382">
        <v>88828</v>
      </c>
      <c r="AH154" s="382">
        <v>93160</v>
      </c>
      <c r="AI154" s="382">
        <v>97492</v>
      </c>
      <c r="AJ154" s="383">
        <v>101824</v>
      </c>
      <c r="AL154" s="382">
        <v>33950</v>
      </c>
      <c r="AM154" s="382">
        <v>44850</v>
      </c>
      <c r="AN154" s="382">
        <v>47566</v>
      </c>
      <c r="AO154" s="382">
        <v>50282</v>
      </c>
      <c r="AP154" s="382">
        <v>52998</v>
      </c>
      <c r="AQ154" s="382">
        <v>55714</v>
      </c>
      <c r="AR154" s="382">
        <v>58430</v>
      </c>
      <c r="AS154" s="382">
        <v>61146</v>
      </c>
      <c r="AT154" s="382">
        <v>63862</v>
      </c>
      <c r="AU154" s="381">
        <v>54300</v>
      </c>
      <c r="AV154" s="382">
        <v>71700</v>
      </c>
      <c r="AW154" s="382">
        <v>76044</v>
      </c>
      <c r="AX154" s="382">
        <v>80388</v>
      </c>
      <c r="AY154" s="382">
        <v>84732</v>
      </c>
      <c r="AZ154" s="382">
        <v>89076</v>
      </c>
      <c r="BA154" s="382">
        <v>93420</v>
      </c>
      <c r="BB154" s="382">
        <v>97764</v>
      </c>
      <c r="BC154" s="383">
        <v>102108</v>
      </c>
      <c r="BE154">
        <v>37950</v>
      </c>
      <c r="BF154">
        <v>50100</v>
      </c>
      <c r="BG154">
        <f t="shared" si="28"/>
        <v>53136</v>
      </c>
      <c r="BH154">
        <f t="shared" si="29"/>
        <v>56172</v>
      </c>
      <c r="BI154">
        <f t="shared" si="30"/>
        <v>59208</v>
      </c>
      <c r="BJ154">
        <f t="shared" si="31"/>
        <v>62244</v>
      </c>
      <c r="BK154">
        <f t="shared" si="32"/>
        <v>65280</v>
      </c>
      <c r="BL154">
        <f t="shared" si="33"/>
        <v>68316</v>
      </c>
      <c r="BM154">
        <f t="shared" si="34"/>
        <v>71352</v>
      </c>
      <c r="BN154">
        <v>60700</v>
      </c>
      <c r="BO154">
        <v>80100</v>
      </c>
      <c r="BP154">
        <f t="shared" si="35"/>
        <v>84956</v>
      </c>
      <c r="BQ154">
        <f t="shared" si="36"/>
        <v>89812</v>
      </c>
      <c r="BR154">
        <f t="shared" si="37"/>
        <v>94668</v>
      </c>
      <c r="BS154">
        <f t="shared" si="38"/>
        <v>99524</v>
      </c>
      <c r="BT154">
        <f t="shared" si="39"/>
        <v>104380</v>
      </c>
      <c r="BU154">
        <f t="shared" si="40"/>
        <v>109236</v>
      </c>
      <c r="BV154">
        <f t="shared" si="41"/>
        <v>114092</v>
      </c>
    </row>
    <row r="155" spans="1:74" x14ac:dyDescent="0.35">
      <c r="A155" s="298" t="s">
        <v>345</v>
      </c>
      <c r="C155" s="300">
        <v>42050</v>
      </c>
      <c r="D155" s="300">
        <v>42050</v>
      </c>
      <c r="E155" s="300">
        <v>48357.5</v>
      </c>
      <c r="F155" s="300">
        <v>48357.5</v>
      </c>
      <c r="G155" s="300">
        <v>48357.5</v>
      </c>
      <c r="H155" s="300">
        <v>48357.5</v>
      </c>
      <c r="I155" s="300">
        <v>48357.5</v>
      </c>
      <c r="J155" s="300">
        <v>48357.5</v>
      </c>
      <c r="K155" s="300">
        <v>48357.5</v>
      </c>
      <c r="L155" s="300">
        <v>50100</v>
      </c>
      <c r="M155" s="300">
        <v>52850</v>
      </c>
      <c r="N155" s="300">
        <v>55550</v>
      </c>
      <c r="O155" s="300">
        <v>58250</v>
      </c>
      <c r="P155" s="300">
        <v>60950</v>
      </c>
      <c r="Q155" s="300">
        <v>63650</v>
      </c>
      <c r="S155" s="381">
        <v>33850</v>
      </c>
      <c r="T155" s="382">
        <v>44700</v>
      </c>
      <c r="U155" s="382">
        <v>47408</v>
      </c>
      <c r="V155" s="382">
        <v>50116</v>
      </c>
      <c r="W155" s="382">
        <v>52824</v>
      </c>
      <c r="X155" s="382">
        <v>55532</v>
      </c>
      <c r="Y155" s="382">
        <v>58240</v>
      </c>
      <c r="Z155" s="382">
        <v>60948</v>
      </c>
      <c r="AA155" s="383">
        <v>63656</v>
      </c>
      <c r="AB155" s="381">
        <v>54150</v>
      </c>
      <c r="AC155" s="382">
        <v>71500</v>
      </c>
      <c r="AD155" s="382">
        <v>75832</v>
      </c>
      <c r="AE155" s="382">
        <v>80164</v>
      </c>
      <c r="AF155" s="382">
        <v>84496</v>
      </c>
      <c r="AG155" s="382">
        <v>88828</v>
      </c>
      <c r="AH155" s="382">
        <v>93160</v>
      </c>
      <c r="AI155" s="382">
        <v>97492</v>
      </c>
      <c r="AJ155" s="383">
        <v>101824</v>
      </c>
      <c r="AL155" s="382">
        <v>33950</v>
      </c>
      <c r="AM155" s="382">
        <v>44850</v>
      </c>
      <c r="AN155" s="382">
        <v>47566</v>
      </c>
      <c r="AO155" s="382">
        <v>50282</v>
      </c>
      <c r="AP155" s="382">
        <v>52998</v>
      </c>
      <c r="AQ155" s="382">
        <v>55714</v>
      </c>
      <c r="AR155" s="382">
        <v>58430</v>
      </c>
      <c r="AS155" s="382">
        <v>61146</v>
      </c>
      <c r="AT155" s="382">
        <v>63862</v>
      </c>
      <c r="AU155" s="381">
        <v>54300</v>
      </c>
      <c r="AV155" s="382">
        <v>71700</v>
      </c>
      <c r="AW155" s="382">
        <v>76044</v>
      </c>
      <c r="AX155" s="382">
        <v>80388</v>
      </c>
      <c r="AY155" s="382">
        <v>84732</v>
      </c>
      <c r="AZ155" s="382">
        <v>89076</v>
      </c>
      <c r="BA155" s="382">
        <v>93420</v>
      </c>
      <c r="BB155" s="382">
        <v>97764</v>
      </c>
      <c r="BC155" s="383">
        <v>102108</v>
      </c>
      <c r="BE155">
        <v>37950</v>
      </c>
      <c r="BF155">
        <v>50100</v>
      </c>
      <c r="BG155">
        <f t="shared" si="28"/>
        <v>53136</v>
      </c>
      <c r="BH155">
        <f t="shared" si="29"/>
        <v>56172</v>
      </c>
      <c r="BI155">
        <f t="shared" si="30"/>
        <v>59208</v>
      </c>
      <c r="BJ155">
        <f t="shared" si="31"/>
        <v>62244</v>
      </c>
      <c r="BK155">
        <f t="shared" si="32"/>
        <v>65280</v>
      </c>
      <c r="BL155">
        <f t="shared" si="33"/>
        <v>68316</v>
      </c>
      <c r="BM155">
        <f t="shared" si="34"/>
        <v>71352</v>
      </c>
      <c r="BN155">
        <v>60700</v>
      </c>
      <c r="BO155">
        <v>80100</v>
      </c>
      <c r="BP155">
        <f t="shared" si="35"/>
        <v>84956</v>
      </c>
      <c r="BQ155">
        <f t="shared" si="36"/>
        <v>89812</v>
      </c>
      <c r="BR155">
        <f t="shared" si="37"/>
        <v>94668</v>
      </c>
      <c r="BS155">
        <f t="shared" si="38"/>
        <v>99524</v>
      </c>
      <c r="BT155">
        <f t="shared" si="39"/>
        <v>104380</v>
      </c>
      <c r="BU155">
        <f t="shared" si="40"/>
        <v>109236</v>
      </c>
      <c r="BV155">
        <f t="shared" si="41"/>
        <v>114092</v>
      </c>
    </row>
    <row r="156" spans="1:74" x14ac:dyDescent="0.35">
      <c r="A156" s="298" t="s">
        <v>346</v>
      </c>
      <c r="C156" s="300">
        <v>42050</v>
      </c>
      <c r="D156" s="300">
        <v>42050</v>
      </c>
      <c r="E156" s="300">
        <v>48357.5</v>
      </c>
      <c r="F156" s="300">
        <v>48357.5</v>
      </c>
      <c r="G156" s="300">
        <v>48357.5</v>
      </c>
      <c r="H156" s="300">
        <v>48357.5</v>
      </c>
      <c r="I156" s="300">
        <v>51400</v>
      </c>
      <c r="J156" s="300">
        <v>54750</v>
      </c>
      <c r="K156" s="300">
        <v>58050</v>
      </c>
      <c r="L156" s="300">
        <v>61350</v>
      </c>
      <c r="M156" s="300">
        <v>64700</v>
      </c>
      <c r="N156" s="300">
        <v>68000</v>
      </c>
      <c r="O156" s="300">
        <v>71300</v>
      </c>
      <c r="P156" s="300">
        <v>74650</v>
      </c>
      <c r="Q156" s="300">
        <v>77950</v>
      </c>
      <c r="S156" s="381">
        <v>41450</v>
      </c>
      <c r="T156" s="382">
        <v>54750</v>
      </c>
      <c r="U156" s="382">
        <v>58066</v>
      </c>
      <c r="V156" s="382">
        <v>61382</v>
      </c>
      <c r="W156" s="382">
        <v>64698</v>
      </c>
      <c r="X156" s="382">
        <v>68014</v>
      </c>
      <c r="Y156" s="382">
        <v>71330</v>
      </c>
      <c r="Z156" s="382">
        <v>74646</v>
      </c>
      <c r="AA156" s="383">
        <v>77962</v>
      </c>
      <c r="AB156" s="381">
        <v>66300</v>
      </c>
      <c r="AC156" s="382">
        <v>87500</v>
      </c>
      <c r="AD156" s="382">
        <v>92804</v>
      </c>
      <c r="AE156" s="382">
        <v>98108</v>
      </c>
      <c r="AF156" s="382">
        <v>103412</v>
      </c>
      <c r="AG156" s="382">
        <v>108716</v>
      </c>
      <c r="AH156" s="382">
        <v>114020</v>
      </c>
      <c r="AI156" s="382">
        <v>119324</v>
      </c>
      <c r="AJ156" s="383">
        <v>124628</v>
      </c>
      <c r="AL156" s="382">
        <v>42450</v>
      </c>
      <c r="AM156" s="382">
        <v>56050</v>
      </c>
      <c r="AN156" s="382">
        <v>59446</v>
      </c>
      <c r="AO156" s="382">
        <v>62842</v>
      </c>
      <c r="AP156" s="382">
        <v>66238</v>
      </c>
      <c r="AQ156" s="382">
        <v>69634</v>
      </c>
      <c r="AR156" s="382">
        <v>73030</v>
      </c>
      <c r="AS156" s="382">
        <v>76426</v>
      </c>
      <c r="AT156" s="382">
        <v>79822</v>
      </c>
      <c r="AU156" s="381">
        <v>67900</v>
      </c>
      <c r="AV156" s="382">
        <v>89650</v>
      </c>
      <c r="AW156" s="382">
        <v>95082</v>
      </c>
      <c r="AX156" s="382">
        <v>100514</v>
      </c>
      <c r="AY156" s="382">
        <v>105946</v>
      </c>
      <c r="AZ156" s="382">
        <v>111378</v>
      </c>
      <c r="BA156" s="382">
        <v>116810</v>
      </c>
      <c r="BB156" s="382">
        <v>122242</v>
      </c>
      <c r="BC156" s="383">
        <v>127674</v>
      </c>
      <c r="BE156">
        <v>47450</v>
      </c>
      <c r="BF156">
        <v>62650</v>
      </c>
      <c r="BG156">
        <f t="shared" si="28"/>
        <v>66446</v>
      </c>
      <c r="BH156">
        <f t="shared" si="29"/>
        <v>70242</v>
      </c>
      <c r="BI156">
        <f t="shared" si="30"/>
        <v>74038</v>
      </c>
      <c r="BJ156">
        <f t="shared" si="31"/>
        <v>77834</v>
      </c>
      <c r="BK156">
        <f t="shared" si="32"/>
        <v>81630</v>
      </c>
      <c r="BL156">
        <f t="shared" si="33"/>
        <v>85426</v>
      </c>
      <c r="BM156">
        <f t="shared" si="34"/>
        <v>89222</v>
      </c>
      <c r="BN156">
        <v>75900</v>
      </c>
      <c r="BO156">
        <v>100200</v>
      </c>
      <c r="BP156">
        <f t="shared" si="35"/>
        <v>106272</v>
      </c>
      <c r="BQ156">
        <f t="shared" si="36"/>
        <v>112344</v>
      </c>
      <c r="BR156">
        <f t="shared" si="37"/>
        <v>118416</v>
      </c>
      <c r="BS156">
        <f t="shared" si="38"/>
        <v>124488</v>
      </c>
      <c r="BT156">
        <f t="shared" si="39"/>
        <v>130560</v>
      </c>
      <c r="BU156">
        <f t="shared" si="40"/>
        <v>136632</v>
      </c>
      <c r="BV156">
        <f t="shared" si="41"/>
        <v>142704</v>
      </c>
    </row>
    <row r="157" spans="1:74" x14ac:dyDescent="0.35">
      <c r="A157" s="298" t="s">
        <v>347</v>
      </c>
      <c r="C157" s="300">
        <v>42050</v>
      </c>
      <c r="D157" s="300">
        <v>42050</v>
      </c>
      <c r="E157" s="300">
        <v>48357.5</v>
      </c>
      <c r="F157" s="300">
        <v>48357.5</v>
      </c>
      <c r="G157" s="300">
        <v>48357.5</v>
      </c>
      <c r="H157" s="300">
        <v>48357.5</v>
      </c>
      <c r="I157" s="300">
        <v>48357.5</v>
      </c>
      <c r="J157" s="300">
        <v>48357.5</v>
      </c>
      <c r="K157" s="300">
        <v>48357.5</v>
      </c>
      <c r="L157" s="300">
        <v>50100</v>
      </c>
      <c r="M157" s="300">
        <v>52850</v>
      </c>
      <c r="N157" s="300">
        <v>55550</v>
      </c>
      <c r="O157" s="300">
        <v>58250</v>
      </c>
      <c r="P157" s="300">
        <v>60950</v>
      </c>
      <c r="Q157" s="300">
        <v>63650</v>
      </c>
      <c r="S157" s="381">
        <v>33850</v>
      </c>
      <c r="T157" s="382">
        <v>44700</v>
      </c>
      <c r="U157" s="382">
        <v>47408</v>
      </c>
      <c r="V157" s="382">
        <v>50116</v>
      </c>
      <c r="W157" s="382">
        <v>52824</v>
      </c>
      <c r="X157" s="382">
        <v>55532</v>
      </c>
      <c r="Y157" s="382">
        <v>58240</v>
      </c>
      <c r="Z157" s="382">
        <v>60948</v>
      </c>
      <c r="AA157" s="383">
        <v>63656</v>
      </c>
      <c r="AB157" s="381">
        <v>54150</v>
      </c>
      <c r="AC157" s="382">
        <v>71500</v>
      </c>
      <c r="AD157" s="382">
        <v>75832</v>
      </c>
      <c r="AE157" s="382">
        <v>80164</v>
      </c>
      <c r="AF157" s="382">
        <v>84496</v>
      </c>
      <c r="AG157" s="382">
        <v>88828</v>
      </c>
      <c r="AH157" s="382">
        <v>93160</v>
      </c>
      <c r="AI157" s="382">
        <v>97492</v>
      </c>
      <c r="AJ157" s="383">
        <v>101824</v>
      </c>
      <c r="AL157" s="382">
        <v>33950</v>
      </c>
      <c r="AM157" s="382">
        <v>44850</v>
      </c>
      <c r="AN157" s="382">
        <v>47566</v>
      </c>
      <c r="AO157" s="382">
        <v>50282</v>
      </c>
      <c r="AP157" s="382">
        <v>52998</v>
      </c>
      <c r="AQ157" s="382">
        <v>55714</v>
      </c>
      <c r="AR157" s="382">
        <v>58430</v>
      </c>
      <c r="AS157" s="382">
        <v>61146</v>
      </c>
      <c r="AT157" s="382">
        <v>63862</v>
      </c>
      <c r="AU157" s="381">
        <v>54300</v>
      </c>
      <c r="AV157" s="382">
        <v>71700</v>
      </c>
      <c r="AW157" s="382">
        <v>76044</v>
      </c>
      <c r="AX157" s="382">
        <v>80388</v>
      </c>
      <c r="AY157" s="382">
        <v>84732</v>
      </c>
      <c r="AZ157" s="382">
        <v>89076</v>
      </c>
      <c r="BA157" s="382">
        <v>93420</v>
      </c>
      <c r="BB157" s="382">
        <v>97764</v>
      </c>
      <c r="BC157" s="383">
        <v>102108</v>
      </c>
      <c r="BE157">
        <v>37950</v>
      </c>
      <c r="BF157">
        <v>50100</v>
      </c>
      <c r="BG157">
        <f t="shared" si="28"/>
        <v>53136</v>
      </c>
      <c r="BH157">
        <f t="shared" si="29"/>
        <v>56172</v>
      </c>
      <c r="BI157">
        <f t="shared" si="30"/>
        <v>59208</v>
      </c>
      <c r="BJ157">
        <f t="shared" si="31"/>
        <v>62244</v>
      </c>
      <c r="BK157">
        <f t="shared" si="32"/>
        <v>65280</v>
      </c>
      <c r="BL157">
        <f t="shared" si="33"/>
        <v>68316</v>
      </c>
      <c r="BM157">
        <f t="shared" si="34"/>
        <v>71352</v>
      </c>
      <c r="BN157">
        <v>60700</v>
      </c>
      <c r="BO157">
        <v>80100</v>
      </c>
      <c r="BP157">
        <f t="shared" si="35"/>
        <v>84956</v>
      </c>
      <c r="BQ157">
        <f t="shared" si="36"/>
        <v>89812</v>
      </c>
      <c r="BR157">
        <f t="shared" si="37"/>
        <v>94668</v>
      </c>
      <c r="BS157">
        <f t="shared" si="38"/>
        <v>99524</v>
      </c>
      <c r="BT157">
        <f t="shared" si="39"/>
        <v>104380</v>
      </c>
      <c r="BU157">
        <f t="shared" si="40"/>
        <v>109236</v>
      </c>
      <c r="BV157">
        <f t="shared" si="41"/>
        <v>114092</v>
      </c>
    </row>
    <row r="158" spans="1:74" x14ac:dyDescent="0.35">
      <c r="A158" s="298" t="s">
        <v>348</v>
      </c>
      <c r="C158" s="300">
        <v>45500</v>
      </c>
      <c r="D158" s="300">
        <v>45500</v>
      </c>
      <c r="E158" s="300">
        <v>52325</v>
      </c>
      <c r="F158" s="300">
        <v>52325</v>
      </c>
      <c r="G158" s="300">
        <v>52325</v>
      </c>
      <c r="H158" s="300">
        <v>52800</v>
      </c>
      <c r="I158" s="300">
        <v>56450</v>
      </c>
      <c r="J158" s="300">
        <v>60100</v>
      </c>
      <c r="K158" s="300">
        <v>63700</v>
      </c>
      <c r="L158" s="300">
        <v>67350</v>
      </c>
      <c r="M158" s="300">
        <v>71000</v>
      </c>
      <c r="N158" s="300">
        <v>74650</v>
      </c>
      <c r="O158" s="300">
        <v>78300</v>
      </c>
      <c r="P158" s="300">
        <v>81900</v>
      </c>
      <c r="Q158" s="300">
        <v>85550</v>
      </c>
      <c r="S158" s="381">
        <v>45500</v>
      </c>
      <c r="T158" s="382">
        <v>60100</v>
      </c>
      <c r="U158" s="382">
        <v>63740</v>
      </c>
      <c r="V158" s="382">
        <v>67380</v>
      </c>
      <c r="W158" s="382">
        <v>71020</v>
      </c>
      <c r="X158" s="382">
        <v>74660</v>
      </c>
      <c r="Y158" s="382">
        <v>78300</v>
      </c>
      <c r="Z158" s="382">
        <v>81940</v>
      </c>
      <c r="AA158" s="383">
        <v>85580</v>
      </c>
      <c r="AB158" s="381">
        <v>72800</v>
      </c>
      <c r="AC158" s="382">
        <v>96100</v>
      </c>
      <c r="AD158" s="382">
        <v>101924</v>
      </c>
      <c r="AE158" s="382">
        <v>107748</v>
      </c>
      <c r="AF158" s="382">
        <v>113572</v>
      </c>
      <c r="AG158" s="382">
        <v>119396</v>
      </c>
      <c r="AH158" s="382">
        <v>125220</v>
      </c>
      <c r="AI158" s="382">
        <v>131044</v>
      </c>
      <c r="AJ158" s="383">
        <v>136868</v>
      </c>
      <c r="AL158" s="382">
        <v>46600</v>
      </c>
      <c r="AM158" s="382">
        <v>61550</v>
      </c>
      <c r="AN158" s="382">
        <v>65278</v>
      </c>
      <c r="AO158" s="382">
        <v>69006</v>
      </c>
      <c r="AP158" s="382">
        <v>72734</v>
      </c>
      <c r="AQ158" s="382">
        <v>76462</v>
      </c>
      <c r="AR158" s="382">
        <v>80190</v>
      </c>
      <c r="AS158" s="382">
        <v>83918</v>
      </c>
      <c r="AT158" s="382">
        <v>87646</v>
      </c>
      <c r="AU158" s="381">
        <v>74550</v>
      </c>
      <c r="AV158" s="382">
        <v>98400</v>
      </c>
      <c r="AW158" s="382">
        <v>104364</v>
      </c>
      <c r="AX158" s="382">
        <v>110328</v>
      </c>
      <c r="AY158" s="382">
        <v>116292</v>
      </c>
      <c r="AZ158" s="382">
        <v>122256</v>
      </c>
      <c r="BA158" s="382">
        <v>128220</v>
      </c>
      <c r="BB158" s="382">
        <v>134184</v>
      </c>
      <c r="BC158" s="383">
        <v>140148</v>
      </c>
      <c r="BE158">
        <v>52100</v>
      </c>
      <c r="BF158">
        <v>68800</v>
      </c>
      <c r="BG158">
        <f t="shared" si="28"/>
        <v>72968</v>
      </c>
      <c r="BH158">
        <f t="shared" si="29"/>
        <v>77136</v>
      </c>
      <c r="BI158">
        <f t="shared" si="30"/>
        <v>81304</v>
      </c>
      <c r="BJ158">
        <f t="shared" si="31"/>
        <v>85472</v>
      </c>
      <c r="BK158">
        <f t="shared" si="32"/>
        <v>89640</v>
      </c>
      <c r="BL158">
        <f t="shared" si="33"/>
        <v>93808</v>
      </c>
      <c r="BM158">
        <f t="shared" si="34"/>
        <v>97976</v>
      </c>
      <c r="BN158">
        <v>83350</v>
      </c>
      <c r="BO158">
        <v>110000</v>
      </c>
      <c r="BP158">
        <f t="shared" si="35"/>
        <v>116668</v>
      </c>
      <c r="BQ158">
        <f t="shared" si="36"/>
        <v>123336</v>
      </c>
      <c r="BR158">
        <f t="shared" si="37"/>
        <v>130004</v>
      </c>
      <c r="BS158">
        <f t="shared" si="38"/>
        <v>136672</v>
      </c>
      <c r="BT158">
        <f t="shared" si="39"/>
        <v>143340</v>
      </c>
      <c r="BU158">
        <f t="shared" si="40"/>
        <v>150008</v>
      </c>
      <c r="BV158">
        <f t="shared" si="41"/>
        <v>156676</v>
      </c>
    </row>
    <row r="159" spans="1:74" x14ac:dyDescent="0.35">
      <c r="A159" s="298" t="s">
        <v>349</v>
      </c>
      <c r="C159" s="300">
        <v>42050</v>
      </c>
      <c r="D159" s="300">
        <v>42050</v>
      </c>
      <c r="E159" s="300">
        <v>48357.5</v>
      </c>
      <c r="F159" s="300">
        <v>48357.5</v>
      </c>
      <c r="G159" s="300">
        <v>48357.5</v>
      </c>
      <c r="H159" s="300">
        <v>48357.5</v>
      </c>
      <c r="I159" s="300">
        <v>48357.5</v>
      </c>
      <c r="J159" s="300">
        <v>48357.5</v>
      </c>
      <c r="K159" s="300">
        <v>48357.5</v>
      </c>
      <c r="L159" s="300">
        <v>50100</v>
      </c>
      <c r="M159" s="300">
        <v>52850</v>
      </c>
      <c r="N159" s="300">
        <v>55550</v>
      </c>
      <c r="O159" s="300">
        <v>58250</v>
      </c>
      <c r="P159" s="300">
        <v>60950</v>
      </c>
      <c r="Q159" s="300">
        <v>63650</v>
      </c>
      <c r="S159" s="381">
        <v>34600</v>
      </c>
      <c r="T159" s="382">
        <v>45700</v>
      </c>
      <c r="U159" s="382">
        <v>48468</v>
      </c>
      <c r="V159" s="382">
        <v>51236</v>
      </c>
      <c r="W159" s="382">
        <v>54004</v>
      </c>
      <c r="X159" s="382">
        <v>56772</v>
      </c>
      <c r="Y159" s="382">
        <v>59540</v>
      </c>
      <c r="Z159" s="382">
        <v>62308</v>
      </c>
      <c r="AA159" s="383">
        <v>65076</v>
      </c>
      <c r="AB159" s="381">
        <v>55350</v>
      </c>
      <c r="AC159" s="382">
        <v>73050</v>
      </c>
      <c r="AD159" s="382">
        <v>77478</v>
      </c>
      <c r="AE159" s="382">
        <v>81906</v>
      </c>
      <c r="AF159" s="382">
        <v>86334</v>
      </c>
      <c r="AG159" s="382">
        <v>90762</v>
      </c>
      <c r="AH159" s="382">
        <v>95190</v>
      </c>
      <c r="AI159" s="382">
        <v>99618</v>
      </c>
      <c r="AJ159" s="383">
        <v>104046</v>
      </c>
      <c r="AL159" s="382">
        <v>34600</v>
      </c>
      <c r="AM159" s="382">
        <v>45700</v>
      </c>
      <c r="AN159" s="382">
        <v>48468</v>
      </c>
      <c r="AO159" s="382">
        <v>51236</v>
      </c>
      <c r="AP159" s="382">
        <v>54004</v>
      </c>
      <c r="AQ159" s="382">
        <v>56772</v>
      </c>
      <c r="AR159" s="382">
        <v>59540</v>
      </c>
      <c r="AS159" s="382">
        <v>62308</v>
      </c>
      <c r="AT159" s="382">
        <v>65076</v>
      </c>
      <c r="AU159" s="381">
        <v>55350</v>
      </c>
      <c r="AV159" s="382">
        <v>73050</v>
      </c>
      <c r="AW159" s="382">
        <v>77478</v>
      </c>
      <c r="AX159" s="382">
        <v>81906</v>
      </c>
      <c r="AY159" s="382">
        <v>86334</v>
      </c>
      <c r="AZ159" s="382">
        <v>90762</v>
      </c>
      <c r="BA159" s="382">
        <v>95190</v>
      </c>
      <c r="BB159" s="382">
        <v>99618</v>
      </c>
      <c r="BC159" s="383">
        <v>104046</v>
      </c>
      <c r="BE159">
        <v>37950</v>
      </c>
      <c r="BF159">
        <v>50100</v>
      </c>
      <c r="BG159">
        <f t="shared" si="28"/>
        <v>53136</v>
      </c>
      <c r="BH159">
        <f t="shared" si="29"/>
        <v>56172</v>
      </c>
      <c r="BI159">
        <f t="shared" si="30"/>
        <v>59208</v>
      </c>
      <c r="BJ159">
        <f t="shared" si="31"/>
        <v>62244</v>
      </c>
      <c r="BK159">
        <f t="shared" si="32"/>
        <v>65280</v>
      </c>
      <c r="BL159">
        <f t="shared" si="33"/>
        <v>68316</v>
      </c>
      <c r="BM159">
        <f t="shared" si="34"/>
        <v>71352</v>
      </c>
      <c r="BN159">
        <v>60700</v>
      </c>
      <c r="BO159">
        <v>80100</v>
      </c>
      <c r="BP159">
        <f t="shared" si="35"/>
        <v>84956</v>
      </c>
      <c r="BQ159">
        <f t="shared" si="36"/>
        <v>89812</v>
      </c>
      <c r="BR159">
        <f t="shared" si="37"/>
        <v>94668</v>
      </c>
      <c r="BS159">
        <f t="shared" si="38"/>
        <v>99524</v>
      </c>
      <c r="BT159">
        <f t="shared" si="39"/>
        <v>104380</v>
      </c>
      <c r="BU159">
        <f t="shared" si="40"/>
        <v>109236</v>
      </c>
      <c r="BV159">
        <f t="shared" si="41"/>
        <v>114092</v>
      </c>
    </row>
    <row r="160" spans="1:74" x14ac:dyDescent="0.35">
      <c r="A160" s="298" t="s">
        <v>350</v>
      </c>
      <c r="C160" s="300">
        <v>42050</v>
      </c>
      <c r="D160" s="300">
        <v>42050</v>
      </c>
      <c r="E160" s="300">
        <v>48357.5</v>
      </c>
      <c r="F160" s="300">
        <v>48357.5</v>
      </c>
      <c r="G160" s="300">
        <v>48357.5</v>
      </c>
      <c r="H160" s="300">
        <v>48357.5</v>
      </c>
      <c r="I160" s="300">
        <v>48357.5</v>
      </c>
      <c r="J160" s="300">
        <v>48357.5</v>
      </c>
      <c r="K160" s="300">
        <v>48357.5</v>
      </c>
      <c r="L160" s="300">
        <v>50100</v>
      </c>
      <c r="M160" s="300">
        <v>52850</v>
      </c>
      <c r="N160" s="300">
        <v>55550</v>
      </c>
      <c r="O160" s="300">
        <v>58250</v>
      </c>
      <c r="P160" s="300">
        <v>60950</v>
      </c>
      <c r="Q160" s="300">
        <v>63650</v>
      </c>
      <c r="S160" s="381">
        <v>33850</v>
      </c>
      <c r="T160" s="382">
        <v>44700</v>
      </c>
      <c r="U160" s="382">
        <v>47408</v>
      </c>
      <c r="V160" s="382">
        <v>50116</v>
      </c>
      <c r="W160" s="382">
        <v>52824</v>
      </c>
      <c r="X160" s="382">
        <v>55532</v>
      </c>
      <c r="Y160" s="382">
        <v>58240</v>
      </c>
      <c r="Z160" s="382">
        <v>60948</v>
      </c>
      <c r="AA160" s="383">
        <v>63656</v>
      </c>
      <c r="AB160" s="381">
        <v>54150</v>
      </c>
      <c r="AC160" s="382">
        <v>71500</v>
      </c>
      <c r="AD160" s="382">
        <v>75832</v>
      </c>
      <c r="AE160" s="382">
        <v>80164</v>
      </c>
      <c r="AF160" s="382">
        <v>84496</v>
      </c>
      <c r="AG160" s="382">
        <v>88828</v>
      </c>
      <c r="AH160" s="382">
        <v>93160</v>
      </c>
      <c r="AI160" s="382">
        <v>97492</v>
      </c>
      <c r="AJ160" s="383">
        <v>101824</v>
      </c>
      <c r="AL160" s="382">
        <v>35100</v>
      </c>
      <c r="AM160" s="382">
        <v>46350</v>
      </c>
      <c r="AN160" s="382">
        <v>49158</v>
      </c>
      <c r="AO160" s="382">
        <v>51966</v>
      </c>
      <c r="AP160" s="382">
        <v>54774</v>
      </c>
      <c r="AQ160" s="382">
        <v>57582</v>
      </c>
      <c r="AR160" s="382">
        <v>60390</v>
      </c>
      <c r="AS160" s="382">
        <v>63198</v>
      </c>
      <c r="AT160" s="382">
        <v>66006</v>
      </c>
      <c r="AU160" s="381">
        <v>56150</v>
      </c>
      <c r="AV160" s="382">
        <v>74100</v>
      </c>
      <c r="AW160" s="382">
        <v>78592</v>
      </c>
      <c r="AX160" s="382">
        <v>83084</v>
      </c>
      <c r="AY160" s="382">
        <v>87576</v>
      </c>
      <c r="AZ160" s="382">
        <v>92068</v>
      </c>
      <c r="BA160" s="382">
        <v>96560</v>
      </c>
      <c r="BB160" s="382">
        <v>101052</v>
      </c>
      <c r="BC160" s="383">
        <v>105544</v>
      </c>
      <c r="BE160">
        <v>39250</v>
      </c>
      <c r="BF160">
        <v>51850</v>
      </c>
      <c r="BG160">
        <f t="shared" si="28"/>
        <v>54990</v>
      </c>
      <c r="BH160">
        <f t="shared" si="29"/>
        <v>58130</v>
      </c>
      <c r="BI160">
        <f t="shared" si="30"/>
        <v>61270</v>
      </c>
      <c r="BJ160">
        <f t="shared" si="31"/>
        <v>64410</v>
      </c>
      <c r="BK160">
        <f t="shared" si="32"/>
        <v>67550</v>
      </c>
      <c r="BL160">
        <f t="shared" si="33"/>
        <v>70690</v>
      </c>
      <c r="BM160">
        <f t="shared" si="34"/>
        <v>73830</v>
      </c>
      <c r="BN160">
        <v>62800</v>
      </c>
      <c r="BO160">
        <v>82900</v>
      </c>
      <c r="BP160">
        <f t="shared" si="35"/>
        <v>87924</v>
      </c>
      <c r="BQ160">
        <f t="shared" si="36"/>
        <v>92948</v>
      </c>
      <c r="BR160">
        <f t="shared" si="37"/>
        <v>97972</v>
      </c>
      <c r="BS160">
        <f t="shared" si="38"/>
        <v>102996</v>
      </c>
      <c r="BT160">
        <f t="shared" si="39"/>
        <v>108020</v>
      </c>
      <c r="BU160">
        <f t="shared" si="40"/>
        <v>113044</v>
      </c>
      <c r="BV160">
        <f t="shared" si="41"/>
        <v>118068</v>
      </c>
    </row>
    <row r="161" spans="1:74" x14ac:dyDescent="0.35">
      <c r="A161" s="298" t="s">
        <v>351</v>
      </c>
      <c r="C161" s="300">
        <v>42050</v>
      </c>
      <c r="D161" s="300">
        <v>42050</v>
      </c>
      <c r="E161" s="300">
        <v>48357.5</v>
      </c>
      <c r="F161" s="300">
        <v>48357.5</v>
      </c>
      <c r="G161" s="300">
        <v>48357.5</v>
      </c>
      <c r="H161" s="300">
        <v>48450</v>
      </c>
      <c r="I161" s="300">
        <v>51800</v>
      </c>
      <c r="J161" s="300">
        <v>55150</v>
      </c>
      <c r="K161" s="300">
        <v>58450</v>
      </c>
      <c r="L161" s="300">
        <v>61800</v>
      </c>
      <c r="M161" s="300">
        <v>65150</v>
      </c>
      <c r="N161" s="300">
        <v>68500</v>
      </c>
      <c r="O161" s="300">
        <v>71850</v>
      </c>
      <c r="P161" s="300">
        <v>75150</v>
      </c>
      <c r="Q161" s="300">
        <v>78500</v>
      </c>
      <c r="S161" s="381">
        <v>41750</v>
      </c>
      <c r="T161" s="382">
        <v>55150</v>
      </c>
      <c r="U161" s="382">
        <v>58490</v>
      </c>
      <c r="V161" s="382">
        <v>61830</v>
      </c>
      <c r="W161" s="382">
        <v>65170</v>
      </c>
      <c r="X161" s="382">
        <v>68510</v>
      </c>
      <c r="Y161" s="382">
        <v>71850</v>
      </c>
      <c r="Z161" s="382">
        <v>75190</v>
      </c>
      <c r="AA161" s="383">
        <v>78530</v>
      </c>
      <c r="AB161" s="381">
        <v>66800</v>
      </c>
      <c r="AC161" s="382">
        <v>88200</v>
      </c>
      <c r="AD161" s="382">
        <v>93544</v>
      </c>
      <c r="AE161" s="382">
        <v>98888</v>
      </c>
      <c r="AF161" s="382">
        <v>104232</v>
      </c>
      <c r="AG161" s="382">
        <v>109576</v>
      </c>
      <c r="AH161" s="382">
        <v>114920</v>
      </c>
      <c r="AI161" s="382">
        <v>120264</v>
      </c>
      <c r="AJ161" s="383">
        <v>125608</v>
      </c>
      <c r="AL161" s="382">
        <v>43800</v>
      </c>
      <c r="AM161" s="382">
        <v>57850</v>
      </c>
      <c r="AN161" s="382">
        <v>61354</v>
      </c>
      <c r="AO161" s="382">
        <v>64858</v>
      </c>
      <c r="AP161" s="382">
        <v>68362</v>
      </c>
      <c r="AQ161" s="382">
        <v>71866</v>
      </c>
      <c r="AR161" s="382">
        <v>75370</v>
      </c>
      <c r="AS161" s="382">
        <v>78874</v>
      </c>
      <c r="AT161" s="382">
        <v>82378</v>
      </c>
      <c r="AU161" s="381">
        <v>70100</v>
      </c>
      <c r="AV161" s="382">
        <v>92550</v>
      </c>
      <c r="AW161" s="382">
        <v>98158</v>
      </c>
      <c r="AX161" s="382">
        <v>103766</v>
      </c>
      <c r="AY161" s="382">
        <v>109374</v>
      </c>
      <c r="AZ161" s="382">
        <v>114982</v>
      </c>
      <c r="BA161" s="382">
        <v>120590</v>
      </c>
      <c r="BB161" s="382">
        <v>126198</v>
      </c>
      <c r="BC161" s="383">
        <v>131806</v>
      </c>
      <c r="BE161">
        <v>48400</v>
      </c>
      <c r="BF161">
        <v>63900</v>
      </c>
      <c r="BG161">
        <f t="shared" si="28"/>
        <v>67772</v>
      </c>
      <c r="BH161">
        <f t="shared" si="29"/>
        <v>71644</v>
      </c>
      <c r="BI161">
        <f t="shared" si="30"/>
        <v>75516</v>
      </c>
      <c r="BJ161">
        <f t="shared" si="31"/>
        <v>79388</v>
      </c>
      <c r="BK161">
        <f t="shared" si="32"/>
        <v>83260</v>
      </c>
      <c r="BL161">
        <f t="shared" si="33"/>
        <v>87132</v>
      </c>
      <c r="BM161">
        <f t="shared" si="34"/>
        <v>91004</v>
      </c>
      <c r="BN161">
        <v>77450</v>
      </c>
      <c r="BO161">
        <v>102250</v>
      </c>
      <c r="BP161">
        <f t="shared" si="35"/>
        <v>108446</v>
      </c>
      <c r="BQ161">
        <f t="shared" si="36"/>
        <v>114642</v>
      </c>
      <c r="BR161">
        <f t="shared" si="37"/>
        <v>120838</v>
      </c>
      <c r="BS161">
        <f t="shared" si="38"/>
        <v>127034</v>
      </c>
      <c r="BT161">
        <f t="shared" si="39"/>
        <v>133230</v>
      </c>
      <c r="BU161">
        <f t="shared" si="40"/>
        <v>139426</v>
      </c>
      <c r="BV161">
        <f t="shared" si="41"/>
        <v>145622</v>
      </c>
    </row>
    <row r="162" spans="1:74" x14ac:dyDescent="0.35">
      <c r="A162" s="298" t="s">
        <v>352</v>
      </c>
      <c r="C162" s="300">
        <v>42050</v>
      </c>
      <c r="D162" s="300">
        <v>42050</v>
      </c>
      <c r="E162" s="300">
        <v>48357.5</v>
      </c>
      <c r="F162" s="300">
        <v>48357.5</v>
      </c>
      <c r="G162" s="300">
        <v>48357.5</v>
      </c>
      <c r="H162" s="300">
        <v>48357.5</v>
      </c>
      <c r="I162" s="300">
        <v>48357.5</v>
      </c>
      <c r="J162" s="300">
        <v>48357.5</v>
      </c>
      <c r="K162" s="300">
        <v>50850</v>
      </c>
      <c r="L162" s="300">
        <v>53750</v>
      </c>
      <c r="M162" s="300">
        <v>56650</v>
      </c>
      <c r="N162" s="300">
        <v>59550</v>
      </c>
      <c r="O162" s="300">
        <v>62450</v>
      </c>
      <c r="P162" s="300">
        <v>65350</v>
      </c>
      <c r="Q162" s="300">
        <v>68250</v>
      </c>
      <c r="S162" s="381">
        <v>36900</v>
      </c>
      <c r="T162" s="382">
        <v>48750</v>
      </c>
      <c r="U162" s="382">
        <v>51702</v>
      </c>
      <c r="V162" s="382">
        <v>54654</v>
      </c>
      <c r="W162" s="382">
        <v>57606</v>
      </c>
      <c r="X162" s="382">
        <v>60558</v>
      </c>
      <c r="Y162" s="382">
        <v>63510</v>
      </c>
      <c r="Z162" s="382">
        <v>66462</v>
      </c>
      <c r="AA162" s="383">
        <v>69414</v>
      </c>
      <c r="AB162" s="381">
        <v>59050</v>
      </c>
      <c r="AC162" s="382">
        <v>77950</v>
      </c>
      <c r="AD162" s="382">
        <v>82674</v>
      </c>
      <c r="AE162" s="382">
        <v>87398</v>
      </c>
      <c r="AF162" s="382">
        <v>92122</v>
      </c>
      <c r="AG162" s="382">
        <v>96846</v>
      </c>
      <c r="AH162" s="382">
        <v>101570</v>
      </c>
      <c r="AI162" s="382">
        <v>106294</v>
      </c>
      <c r="AJ162" s="383">
        <v>111018</v>
      </c>
      <c r="AL162" s="382">
        <v>36900</v>
      </c>
      <c r="AM162" s="382">
        <v>48750</v>
      </c>
      <c r="AN162" s="382">
        <v>51702</v>
      </c>
      <c r="AO162" s="382">
        <v>54654</v>
      </c>
      <c r="AP162" s="382">
        <v>57606</v>
      </c>
      <c r="AQ162" s="382">
        <v>60558</v>
      </c>
      <c r="AR162" s="382">
        <v>63510</v>
      </c>
      <c r="AS162" s="382">
        <v>66462</v>
      </c>
      <c r="AT162" s="382">
        <v>69414</v>
      </c>
      <c r="AU162" s="381">
        <v>59050</v>
      </c>
      <c r="AV162" s="382">
        <v>77950</v>
      </c>
      <c r="AW162" s="382">
        <v>82674</v>
      </c>
      <c r="AX162" s="382">
        <v>87398</v>
      </c>
      <c r="AY162" s="382">
        <v>92122</v>
      </c>
      <c r="AZ162" s="382">
        <v>96846</v>
      </c>
      <c r="BA162" s="382">
        <v>101570</v>
      </c>
      <c r="BB162" s="382">
        <v>106294</v>
      </c>
      <c r="BC162" s="383">
        <v>111018</v>
      </c>
      <c r="BE162">
        <v>38550</v>
      </c>
      <c r="BF162">
        <v>50900</v>
      </c>
      <c r="BG162">
        <f t="shared" si="28"/>
        <v>53984</v>
      </c>
      <c r="BH162">
        <f t="shared" si="29"/>
        <v>57068</v>
      </c>
      <c r="BI162">
        <f t="shared" si="30"/>
        <v>60152</v>
      </c>
      <c r="BJ162">
        <f t="shared" si="31"/>
        <v>63236</v>
      </c>
      <c r="BK162">
        <f t="shared" si="32"/>
        <v>66320</v>
      </c>
      <c r="BL162">
        <f t="shared" si="33"/>
        <v>69404</v>
      </c>
      <c r="BM162">
        <f t="shared" si="34"/>
        <v>72488</v>
      </c>
      <c r="BN162">
        <v>61700</v>
      </c>
      <c r="BO162">
        <v>81450</v>
      </c>
      <c r="BP162">
        <f t="shared" si="35"/>
        <v>86386</v>
      </c>
      <c r="BQ162">
        <f t="shared" si="36"/>
        <v>91322</v>
      </c>
      <c r="BR162">
        <f t="shared" si="37"/>
        <v>96258</v>
      </c>
      <c r="BS162">
        <f t="shared" si="38"/>
        <v>101194</v>
      </c>
      <c r="BT162">
        <f t="shared" si="39"/>
        <v>106130</v>
      </c>
      <c r="BU162">
        <f t="shared" si="40"/>
        <v>111066</v>
      </c>
      <c r="BV162">
        <f t="shared" si="41"/>
        <v>116002</v>
      </c>
    </row>
    <row r="163" spans="1:74" x14ac:dyDescent="0.35">
      <c r="A163" s="298" t="s">
        <v>353</v>
      </c>
      <c r="C163" s="300">
        <v>42050</v>
      </c>
      <c r="D163" s="300">
        <v>42050</v>
      </c>
      <c r="E163" s="300">
        <v>48357.5</v>
      </c>
      <c r="F163" s="300">
        <v>48357.5</v>
      </c>
      <c r="G163" s="300">
        <v>48357.5</v>
      </c>
      <c r="H163" s="300">
        <v>48357.5</v>
      </c>
      <c r="I163" s="300">
        <v>48357.5</v>
      </c>
      <c r="J163" s="300">
        <v>48357.5</v>
      </c>
      <c r="K163" s="300">
        <v>48357.5</v>
      </c>
      <c r="L163" s="300">
        <v>50350</v>
      </c>
      <c r="M163" s="300">
        <v>53050</v>
      </c>
      <c r="N163" s="300">
        <v>55800</v>
      </c>
      <c r="O163" s="300">
        <v>58500</v>
      </c>
      <c r="P163" s="300">
        <v>61200</v>
      </c>
      <c r="Q163" s="300">
        <v>63950</v>
      </c>
      <c r="S163" s="381">
        <v>35250</v>
      </c>
      <c r="T163" s="382">
        <v>46550</v>
      </c>
      <c r="U163" s="382">
        <v>49370</v>
      </c>
      <c r="V163" s="382">
        <v>52190</v>
      </c>
      <c r="W163" s="382">
        <v>55010</v>
      </c>
      <c r="X163" s="382">
        <v>57830</v>
      </c>
      <c r="Y163" s="382">
        <v>60650</v>
      </c>
      <c r="Z163" s="382">
        <v>63470</v>
      </c>
      <c r="AA163" s="383">
        <v>66290</v>
      </c>
      <c r="AB163" s="381">
        <v>56400</v>
      </c>
      <c r="AC163" s="382">
        <v>74450</v>
      </c>
      <c r="AD163" s="382">
        <v>78962</v>
      </c>
      <c r="AE163" s="382">
        <v>83474</v>
      </c>
      <c r="AF163" s="382">
        <v>87986</v>
      </c>
      <c r="AG163" s="382">
        <v>92498</v>
      </c>
      <c r="AH163" s="382">
        <v>97010</v>
      </c>
      <c r="AI163" s="382">
        <v>101522</v>
      </c>
      <c r="AJ163" s="383">
        <v>106034</v>
      </c>
      <c r="AL163" s="382">
        <v>35250</v>
      </c>
      <c r="AM163" s="382">
        <v>46550</v>
      </c>
      <c r="AN163" s="382">
        <v>49370</v>
      </c>
      <c r="AO163" s="382">
        <v>52190</v>
      </c>
      <c r="AP163" s="382">
        <v>55010</v>
      </c>
      <c r="AQ163" s="382">
        <v>57830</v>
      </c>
      <c r="AR163" s="382">
        <v>60650</v>
      </c>
      <c r="AS163" s="382">
        <v>63470</v>
      </c>
      <c r="AT163" s="382">
        <v>66290</v>
      </c>
      <c r="AU163" s="381">
        <v>56400</v>
      </c>
      <c r="AV163" s="382">
        <v>74450</v>
      </c>
      <c r="AW163" s="382">
        <v>78962</v>
      </c>
      <c r="AX163" s="382">
        <v>83474</v>
      </c>
      <c r="AY163" s="382">
        <v>87986</v>
      </c>
      <c r="AZ163" s="382">
        <v>92498</v>
      </c>
      <c r="BA163" s="382">
        <v>97010</v>
      </c>
      <c r="BB163" s="382">
        <v>101522</v>
      </c>
      <c r="BC163" s="383">
        <v>106034</v>
      </c>
      <c r="BE163">
        <v>38050</v>
      </c>
      <c r="BF163">
        <v>50250</v>
      </c>
      <c r="BG163">
        <f t="shared" si="28"/>
        <v>53294</v>
      </c>
      <c r="BH163">
        <f t="shared" si="29"/>
        <v>56338</v>
      </c>
      <c r="BI163">
        <f t="shared" si="30"/>
        <v>59382</v>
      </c>
      <c r="BJ163">
        <f t="shared" si="31"/>
        <v>62426</v>
      </c>
      <c r="BK163">
        <f t="shared" si="32"/>
        <v>65470</v>
      </c>
      <c r="BL163">
        <f t="shared" si="33"/>
        <v>68514</v>
      </c>
      <c r="BM163">
        <f t="shared" si="34"/>
        <v>71558</v>
      </c>
      <c r="BN163">
        <v>60900</v>
      </c>
      <c r="BO163">
        <v>80400</v>
      </c>
      <c r="BP163">
        <f t="shared" si="35"/>
        <v>85272</v>
      </c>
      <c r="BQ163">
        <f t="shared" si="36"/>
        <v>90144</v>
      </c>
      <c r="BR163">
        <f t="shared" si="37"/>
        <v>95016</v>
      </c>
      <c r="BS163">
        <f t="shared" si="38"/>
        <v>99888</v>
      </c>
      <c r="BT163">
        <f t="shared" si="39"/>
        <v>104760</v>
      </c>
      <c r="BU163">
        <f t="shared" si="40"/>
        <v>109632</v>
      </c>
      <c r="BV163">
        <f t="shared" si="41"/>
        <v>114504</v>
      </c>
    </row>
    <row r="164" spans="1:74" x14ac:dyDescent="0.35">
      <c r="A164" s="298" t="s">
        <v>354</v>
      </c>
      <c r="C164" s="300">
        <v>45500</v>
      </c>
      <c r="D164" s="300">
        <v>45500</v>
      </c>
      <c r="E164" s="300">
        <v>52325</v>
      </c>
      <c r="F164" s="300">
        <v>52325</v>
      </c>
      <c r="G164" s="300">
        <v>52325</v>
      </c>
      <c r="H164" s="300">
        <v>52800</v>
      </c>
      <c r="I164" s="300">
        <v>56450</v>
      </c>
      <c r="J164" s="300">
        <v>60100</v>
      </c>
      <c r="K164" s="300">
        <v>63700</v>
      </c>
      <c r="L164" s="300">
        <v>67350</v>
      </c>
      <c r="M164" s="300">
        <v>71000</v>
      </c>
      <c r="N164" s="300">
        <v>74650</v>
      </c>
      <c r="O164" s="300">
        <v>78300</v>
      </c>
      <c r="P164" s="300">
        <v>81900</v>
      </c>
      <c r="Q164" s="300">
        <v>85550</v>
      </c>
      <c r="S164" s="381">
        <v>45500</v>
      </c>
      <c r="T164" s="382">
        <v>60100</v>
      </c>
      <c r="U164" s="382">
        <v>63740</v>
      </c>
      <c r="V164" s="382">
        <v>67380</v>
      </c>
      <c r="W164" s="382">
        <v>71020</v>
      </c>
      <c r="X164" s="382">
        <v>74660</v>
      </c>
      <c r="Y164" s="382">
        <v>78300</v>
      </c>
      <c r="Z164" s="382">
        <v>81940</v>
      </c>
      <c r="AA164" s="383">
        <v>85580</v>
      </c>
      <c r="AB164" s="381">
        <v>72800</v>
      </c>
      <c r="AC164" s="382">
        <v>96100</v>
      </c>
      <c r="AD164" s="382">
        <v>101924</v>
      </c>
      <c r="AE164" s="382">
        <v>107748</v>
      </c>
      <c r="AF164" s="382">
        <v>113572</v>
      </c>
      <c r="AG164" s="382">
        <v>119396</v>
      </c>
      <c r="AH164" s="382">
        <v>125220</v>
      </c>
      <c r="AI164" s="382">
        <v>131044</v>
      </c>
      <c r="AJ164" s="383">
        <v>136868</v>
      </c>
      <c r="AL164" s="382">
        <v>46600</v>
      </c>
      <c r="AM164" s="382">
        <v>61550</v>
      </c>
      <c r="AN164" s="382">
        <v>65278</v>
      </c>
      <c r="AO164" s="382">
        <v>69006</v>
      </c>
      <c r="AP164" s="382">
        <v>72734</v>
      </c>
      <c r="AQ164" s="382">
        <v>76462</v>
      </c>
      <c r="AR164" s="382">
        <v>80190</v>
      </c>
      <c r="AS164" s="382">
        <v>83918</v>
      </c>
      <c r="AT164" s="382">
        <v>87646</v>
      </c>
      <c r="AU164" s="381">
        <v>74550</v>
      </c>
      <c r="AV164" s="382">
        <v>98400</v>
      </c>
      <c r="AW164" s="382">
        <v>104364</v>
      </c>
      <c r="AX164" s="382">
        <v>110328</v>
      </c>
      <c r="AY164" s="382">
        <v>116292</v>
      </c>
      <c r="AZ164" s="382">
        <v>122256</v>
      </c>
      <c r="BA164" s="382">
        <v>128220</v>
      </c>
      <c r="BB164" s="382">
        <v>134184</v>
      </c>
      <c r="BC164" s="383">
        <v>140148</v>
      </c>
      <c r="BE164">
        <v>52100</v>
      </c>
      <c r="BF164">
        <v>68800</v>
      </c>
      <c r="BG164">
        <f t="shared" si="28"/>
        <v>72968</v>
      </c>
      <c r="BH164">
        <f t="shared" si="29"/>
        <v>77136</v>
      </c>
      <c r="BI164">
        <f t="shared" si="30"/>
        <v>81304</v>
      </c>
      <c r="BJ164">
        <f t="shared" si="31"/>
        <v>85472</v>
      </c>
      <c r="BK164">
        <f t="shared" si="32"/>
        <v>89640</v>
      </c>
      <c r="BL164">
        <f t="shared" si="33"/>
        <v>93808</v>
      </c>
      <c r="BM164">
        <f t="shared" si="34"/>
        <v>97976</v>
      </c>
      <c r="BN164">
        <v>83350</v>
      </c>
      <c r="BO164">
        <v>110000</v>
      </c>
      <c r="BP164">
        <f t="shared" si="35"/>
        <v>116668</v>
      </c>
      <c r="BQ164">
        <f t="shared" si="36"/>
        <v>123336</v>
      </c>
      <c r="BR164">
        <f t="shared" si="37"/>
        <v>130004</v>
      </c>
      <c r="BS164">
        <f t="shared" si="38"/>
        <v>136672</v>
      </c>
      <c r="BT164">
        <f t="shared" si="39"/>
        <v>143340</v>
      </c>
      <c r="BU164">
        <f t="shared" si="40"/>
        <v>150008</v>
      </c>
      <c r="BV164">
        <f t="shared" si="41"/>
        <v>156676</v>
      </c>
    </row>
    <row r="165" spans="1:74" x14ac:dyDescent="0.35">
      <c r="A165" s="298" t="s">
        <v>355</v>
      </c>
      <c r="C165" s="300">
        <v>42050</v>
      </c>
      <c r="D165" s="300">
        <v>42050</v>
      </c>
      <c r="E165" s="300">
        <v>48357.5</v>
      </c>
      <c r="F165" s="300">
        <v>48357.5</v>
      </c>
      <c r="G165" s="300">
        <v>48357.5</v>
      </c>
      <c r="H165" s="300">
        <v>48357.5</v>
      </c>
      <c r="I165" s="300">
        <v>48357.5</v>
      </c>
      <c r="J165" s="300">
        <v>48357.5</v>
      </c>
      <c r="K165" s="300">
        <v>48357.5</v>
      </c>
      <c r="L165" s="300">
        <v>50100</v>
      </c>
      <c r="M165" s="300">
        <v>52850</v>
      </c>
      <c r="N165" s="300">
        <v>55550</v>
      </c>
      <c r="O165" s="300">
        <v>58250</v>
      </c>
      <c r="P165" s="300">
        <v>60950</v>
      </c>
      <c r="Q165" s="300">
        <v>63650</v>
      </c>
      <c r="S165" s="381">
        <v>33850</v>
      </c>
      <c r="T165" s="382">
        <v>44700</v>
      </c>
      <c r="U165" s="382">
        <v>47408</v>
      </c>
      <c r="V165" s="382">
        <v>50116</v>
      </c>
      <c r="W165" s="382">
        <v>52824</v>
      </c>
      <c r="X165" s="382">
        <v>55532</v>
      </c>
      <c r="Y165" s="382">
        <v>58240</v>
      </c>
      <c r="Z165" s="382">
        <v>60948</v>
      </c>
      <c r="AA165" s="383">
        <v>63656</v>
      </c>
      <c r="AB165" s="381">
        <v>54150</v>
      </c>
      <c r="AC165" s="382">
        <v>71500</v>
      </c>
      <c r="AD165" s="382">
        <v>75832</v>
      </c>
      <c r="AE165" s="382">
        <v>80164</v>
      </c>
      <c r="AF165" s="382">
        <v>84496</v>
      </c>
      <c r="AG165" s="382">
        <v>88828</v>
      </c>
      <c r="AH165" s="382">
        <v>93160</v>
      </c>
      <c r="AI165" s="382">
        <v>97492</v>
      </c>
      <c r="AJ165" s="383">
        <v>101824</v>
      </c>
      <c r="AL165" s="382">
        <v>33950</v>
      </c>
      <c r="AM165" s="382">
        <v>44850</v>
      </c>
      <c r="AN165" s="382">
        <v>47566</v>
      </c>
      <c r="AO165" s="382">
        <v>50282</v>
      </c>
      <c r="AP165" s="382">
        <v>52998</v>
      </c>
      <c r="AQ165" s="382">
        <v>55714</v>
      </c>
      <c r="AR165" s="382">
        <v>58430</v>
      </c>
      <c r="AS165" s="382">
        <v>61146</v>
      </c>
      <c r="AT165" s="382">
        <v>63862</v>
      </c>
      <c r="AU165" s="381">
        <v>54300</v>
      </c>
      <c r="AV165" s="382">
        <v>71700</v>
      </c>
      <c r="AW165" s="382">
        <v>76044</v>
      </c>
      <c r="AX165" s="382">
        <v>80388</v>
      </c>
      <c r="AY165" s="382">
        <v>84732</v>
      </c>
      <c r="AZ165" s="382">
        <v>89076</v>
      </c>
      <c r="BA165" s="382">
        <v>93420</v>
      </c>
      <c r="BB165" s="382">
        <v>97764</v>
      </c>
      <c r="BC165" s="383">
        <v>102108</v>
      </c>
      <c r="BE165">
        <v>37950</v>
      </c>
      <c r="BF165">
        <v>50100</v>
      </c>
      <c r="BG165">
        <f t="shared" si="28"/>
        <v>53136</v>
      </c>
      <c r="BH165">
        <f t="shared" si="29"/>
        <v>56172</v>
      </c>
      <c r="BI165">
        <f t="shared" si="30"/>
        <v>59208</v>
      </c>
      <c r="BJ165">
        <f t="shared" si="31"/>
        <v>62244</v>
      </c>
      <c r="BK165">
        <f t="shared" si="32"/>
        <v>65280</v>
      </c>
      <c r="BL165">
        <f t="shared" si="33"/>
        <v>68316</v>
      </c>
      <c r="BM165">
        <f t="shared" si="34"/>
        <v>71352</v>
      </c>
      <c r="BN165">
        <v>60700</v>
      </c>
      <c r="BO165">
        <v>80100</v>
      </c>
      <c r="BP165">
        <f t="shared" si="35"/>
        <v>84956</v>
      </c>
      <c r="BQ165">
        <f t="shared" si="36"/>
        <v>89812</v>
      </c>
      <c r="BR165">
        <f t="shared" si="37"/>
        <v>94668</v>
      </c>
      <c r="BS165">
        <f t="shared" si="38"/>
        <v>99524</v>
      </c>
      <c r="BT165">
        <f t="shared" si="39"/>
        <v>104380</v>
      </c>
      <c r="BU165">
        <f t="shared" si="40"/>
        <v>109236</v>
      </c>
      <c r="BV165">
        <f t="shared" si="41"/>
        <v>114092</v>
      </c>
    </row>
    <row r="166" spans="1:74" x14ac:dyDescent="0.35">
      <c r="A166" s="298" t="s">
        <v>356</v>
      </c>
      <c r="C166" s="300">
        <v>42050</v>
      </c>
      <c r="D166" s="300">
        <v>42050</v>
      </c>
      <c r="E166" s="300">
        <v>48357.5</v>
      </c>
      <c r="F166" s="300">
        <v>48357.5</v>
      </c>
      <c r="G166" s="300">
        <v>48357.5</v>
      </c>
      <c r="H166" s="300">
        <v>48357.5</v>
      </c>
      <c r="I166" s="300">
        <v>48357.5</v>
      </c>
      <c r="J166" s="300">
        <v>48357.5</v>
      </c>
      <c r="K166" s="300">
        <v>48357.5</v>
      </c>
      <c r="L166" s="300">
        <v>50100</v>
      </c>
      <c r="M166" s="300">
        <v>52850</v>
      </c>
      <c r="N166" s="300">
        <v>55550</v>
      </c>
      <c r="O166" s="300">
        <v>58250</v>
      </c>
      <c r="P166" s="300">
        <v>60950</v>
      </c>
      <c r="Q166" s="300">
        <v>63650</v>
      </c>
      <c r="S166" s="381">
        <v>33850</v>
      </c>
      <c r="T166" s="382">
        <v>44700</v>
      </c>
      <c r="U166" s="382">
        <v>47408</v>
      </c>
      <c r="V166" s="382">
        <v>50116</v>
      </c>
      <c r="W166" s="382">
        <v>52824</v>
      </c>
      <c r="X166" s="382">
        <v>55532</v>
      </c>
      <c r="Y166" s="382">
        <v>58240</v>
      </c>
      <c r="Z166" s="382">
        <v>60948</v>
      </c>
      <c r="AA166" s="383">
        <v>63656</v>
      </c>
      <c r="AB166" s="381">
        <v>54150</v>
      </c>
      <c r="AC166" s="382">
        <v>71500</v>
      </c>
      <c r="AD166" s="382">
        <v>75832</v>
      </c>
      <c r="AE166" s="382">
        <v>80164</v>
      </c>
      <c r="AF166" s="382">
        <v>84496</v>
      </c>
      <c r="AG166" s="382">
        <v>88828</v>
      </c>
      <c r="AH166" s="382">
        <v>93160</v>
      </c>
      <c r="AI166" s="382">
        <v>97492</v>
      </c>
      <c r="AJ166" s="383">
        <v>101824</v>
      </c>
      <c r="AL166" s="382">
        <v>34100</v>
      </c>
      <c r="AM166" s="382">
        <v>45050</v>
      </c>
      <c r="AN166" s="382">
        <v>47778</v>
      </c>
      <c r="AO166" s="382">
        <v>50506</v>
      </c>
      <c r="AP166" s="382">
        <v>53234</v>
      </c>
      <c r="AQ166" s="382">
        <v>55962</v>
      </c>
      <c r="AR166" s="382">
        <v>58690</v>
      </c>
      <c r="AS166" s="382">
        <v>61418</v>
      </c>
      <c r="AT166" s="382">
        <v>64146</v>
      </c>
      <c r="AU166" s="381">
        <v>54550</v>
      </c>
      <c r="AV166" s="382">
        <v>72000</v>
      </c>
      <c r="AW166" s="382">
        <v>76364</v>
      </c>
      <c r="AX166" s="382">
        <v>80728</v>
      </c>
      <c r="AY166" s="382">
        <v>85092</v>
      </c>
      <c r="AZ166" s="382">
        <v>89456</v>
      </c>
      <c r="BA166" s="382">
        <v>93820</v>
      </c>
      <c r="BB166" s="382">
        <v>98184</v>
      </c>
      <c r="BC166" s="383">
        <v>102548</v>
      </c>
      <c r="BE166">
        <v>38150</v>
      </c>
      <c r="BF166">
        <v>50400</v>
      </c>
      <c r="BG166">
        <f t="shared" si="28"/>
        <v>53452</v>
      </c>
      <c r="BH166">
        <f t="shared" si="29"/>
        <v>56504</v>
      </c>
      <c r="BI166">
        <f t="shared" si="30"/>
        <v>59556</v>
      </c>
      <c r="BJ166">
        <f t="shared" si="31"/>
        <v>62608</v>
      </c>
      <c r="BK166">
        <f t="shared" si="32"/>
        <v>65660</v>
      </c>
      <c r="BL166">
        <f t="shared" si="33"/>
        <v>68712</v>
      </c>
      <c r="BM166">
        <f t="shared" si="34"/>
        <v>71764</v>
      </c>
      <c r="BN166">
        <v>61050</v>
      </c>
      <c r="BO166">
        <v>80600</v>
      </c>
      <c r="BP166">
        <f t="shared" si="35"/>
        <v>85484</v>
      </c>
      <c r="BQ166">
        <f t="shared" si="36"/>
        <v>90368</v>
      </c>
      <c r="BR166">
        <f t="shared" si="37"/>
        <v>95252</v>
      </c>
      <c r="BS166">
        <f t="shared" si="38"/>
        <v>100136</v>
      </c>
      <c r="BT166">
        <f t="shared" si="39"/>
        <v>105020</v>
      </c>
      <c r="BU166">
        <f t="shared" si="40"/>
        <v>109904</v>
      </c>
      <c r="BV166">
        <f t="shared" si="41"/>
        <v>114788</v>
      </c>
    </row>
    <row r="167" spans="1:74" x14ac:dyDescent="0.35">
      <c r="A167" s="298" t="s">
        <v>357</v>
      </c>
      <c r="C167" s="300">
        <v>42050</v>
      </c>
      <c r="D167" s="300">
        <v>42050</v>
      </c>
      <c r="E167" s="300">
        <v>48357.5</v>
      </c>
      <c r="F167" s="300">
        <v>48357.5</v>
      </c>
      <c r="G167" s="300">
        <v>48357.5</v>
      </c>
      <c r="H167" s="300">
        <v>48357.5</v>
      </c>
      <c r="I167" s="300">
        <v>48357.5</v>
      </c>
      <c r="J167" s="300">
        <v>49650</v>
      </c>
      <c r="K167" s="300">
        <v>52650</v>
      </c>
      <c r="L167" s="300">
        <v>55650</v>
      </c>
      <c r="M167" s="300">
        <v>58700</v>
      </c>
      <c r="N167" s="300">
        <v>61700</v>
      </c>
      <c r="O167" s="300">
        <v>64700</v>
      </c>
      <c r="P167" s="300">
        <v>67700</v>
      </c>
      <c r="Q167" s="300">
        <v>70700</v>
      </c>
      <c r="S167" s="381">
        <v>37600</v>
      </c>
      <c r="T167" s="382">
        <v>49650</v>
      </c>
      <c r="U167" s="382">
        <v>52658</v>
      </c>
      <c r="V167" s="382">
        <v>55666</v>
      </c>
      <c r="W167" s="382">
        <v>58674</v>
      </c>
      <c r="X167" s="382">
        <v>61682</v>
      </c>
      <c r="Y167" s="382">
        <v>64690</v>
      </c>
      <c r="Z167" s="382">
        <v>67698</v>
      </c>
      <c r="AA167" s="383">
        <v>70706</v>
      </c>
      <c r="AB167" s="381">
        <v>60150</v>
      </c>
      <c r="AC167" s="382">
        <v>79400</v>
      </c>
      <c r="AD167" s="382">
        <v>84212</v>
      </c>
      <c r="AE167" s="382">
        <v>89024</v>
      </c>
      <c r="AF167" s="382">
        <v>93836</v>
      </c>
      <c r="AG167" s="382">
        <v>98648</v>
      </c>
      <c r="AH167" s="382">
        <v>103460</v>
      </c>
      <c r="AI167" s="382">
        <v>108272</v>
      </c>
      <c r="AJ167" s="383">
        <v>113084</v>
      </c>
      <c r="AL167" s="382">
        <v>38000</v>
      </c>
      <c r="AM167" s="382">
        <v>50200</v>
      </c>
      <c r="AN167" s="382">
        <v>53240</v>
      </c>
      <c r="AO167" s="382">
        <v>56280</v>
      </c>
      <c r="AP167" s="382">
        <v>59320</v>
      </c>
      <c r="AQ167" s="382">
        <v>62360</v>
      </c>
      <c r="AR167" s="382">
        <v>65400</v>
      </c>
      <c r="AS167" s="382">
        <v>68440</v>
      </c>
      <c r="AT167" s="382">
        <v>71480</v>
      </c>
      <c r="AU167" s="381">
        <v>60800</v>
      </c>
      <c r="AV167" s="382">
        <v>80250</v>
      </c>
      <c r="AW167" s="382">
        <v>85114</v>
      </c>
      <c r="AX167" s="382">
        <v>89978</v>
      </c>
      <c r="AY167" s="382">
        <v>94842</v>
      </c>
      <c r="AZ167" s="382">
        <v>99706</v>
      </c>
      <c r="BA167" s="382">
        <v>104570</v>
      </c>
      <c r="BB167" s="382">
        <v>109434</v>
      </c>
      <c r="BC167" s="383">
        <v>114298</v>
      </c>
      <c r="BE167">
        <v>40700</v>
      </c>
      <c r="BF167">
        <v>53750</v>
      </c>
      <c r="BG167">
        <f t="shared" si="28"/>
        <v>57006</v>
      </c>
      <c r="BH167">
        <f t="shared" si="29"/>
        <v>60262</v>
      </c>
      <c r="BI167">
        <f t="shared" si="30"/>
        <v>63518</v>
      </c>
      <c r="BJ167">
        <f t="shared" si="31"/>
        <v>66774</v>
      </c>
      <c r="BK167">
        <f t="shared" si="32"/>
        <v>70030</v>
      </c>
      <c r="BL167">
        <f t="shared" si="33"/>
        <v>73286</v>
      </c>
      <c r="BM167">
        <f t="shared" si="34"/>
        <v>76542</v>
      </c>
      <c r="BN167">
        <v>65100</v>
      </c>
      <c r="BO167">
        <v>85950</v>
      </c>
      <c r="BP167">
        <f t="shared" si="35"/>
        <v>91158</v>
      </c>
      <c r="BQ167">
        <f t="shared" si="36"/>
        <v>96366</v>
      </c>
      <c r="BR167">
        <f t="shared" si="37"/>
        <v>101574</v>
      </c>
      <c r="BS167">
        <f t="shared" si="38"/>
        <v>106782</v>
      </c>
      <c r="BT167">
        <f t="shared" si="39"/>
        <v>111990</v>
      </c>
      <c r="BU167">
        <f t="shared" si="40"/>
        <v>117198</v>
      </c>
      <c r="BV167">
        <f t="shared" si="41"/>
        <v>122406</v>
      </c>
    </row>
    <row r="168" spans="1:74" x14ac:dyDescent="0.35">
      <c r="A168" s="298" t="s">
        <v>358</v>
      </c>
      <c r="C168" s="300">
        <v>42050</v>
      </c>
      <c r="D168" s="300">
        <v>42050</v>
      </c>
      <c r="E168" s="300">
        <v>48357.5</v>
      </c>
      <c r="F168" s="300">
        <v>48357.5</v>
      </c>
      <c r="G168" s="300">
        <v>48357.5</v>
      </c>
      <c r="H168" s="300">
        <v>48357.5</v>
      </c>
      <c r="I168" s="300">
        <v>48357.5</v>
      </c>
      <c r="J168" s="300">
        <v>48357.5</v>
      </c>
      <c r="K168" s="300">
        <v>48357.5</v>
      </c>
      <c r="L168" s="300">
        <v>50100</v>
      </c>
      <c r="M168" s="300">
        <v>52850</v>
      </c>
      <c r="N168" s="300">
        <v>55550</v>
      </c>
      <c r="O168" s="300">
        <v>58250</v>
      </c>
      <c r="P168" s="300">
        <v>60950</v>
      </c>
      <c r="Q168" s="300">
        <v>63650</v>
      </c>
      <c r="S168" s="381">
        <v>33850</v>
      </c>
      <c r="T168" s="382">
        <v>44700</v>
      </c>
      <c r="U168" s="382">
        <v>47408</v>
      </c>
      <c r="V168" s="382">
        <v>50116</v>
      </c>
      <c r="W168" s="382">
        <v>52824</v>
      </c>
      <c r="X168" s="382">
        <v>55532</v>
      </c>
      <c r="Y168" s="382">
        <v>58240</v>
      </c>
      <c r="Z168" s="382">
        <v>60948</v>
      </c>
      <c r="AA168" s="383">
        <v>63656</v>
      </c>
      <c r="AB168" s="381">
        <v>54150</v>
      </c>
      <c r="AC168" s="382">
        <v>71500</v>
      </c>
      <c r="AD168" s="382">
        <v>75832</v>
      </c>
      <c r="AE168" s="382">
        <v>80164</v>
      </c>
      <c r="AF168" s="382">
        <v>84496</v>
      </c>
      <c r="AG168" s="382">
        <v>88828</v>
      </c>
      <c r="AH168" s="382">
        <v>93160</v>
      </c>
      <c r="AI168" s="382">
        <v>97492</v>
      </c>
      <c r="AJ168" s="383">
        <v>101824</v>
      </c>
      <c r="AL168" s="382">
        <v>33950</v>
      </c>
      <c r="AM168" s="382">
        <v>44850</v>
      </c>
      <c r="AN168" s="382">
        <v>47566</v>
      </c>
      <c r="AO168" s="382">
        <v>50282</v>
      </c>
      <c r="AP168" s="382">
        <v>52998</v>
      </c>
      <c r="AQ168" s="382">
        <v>55714</v>
      </c>
      <c r="AR168" s="382">
        <v>58430</v>
      </c>
      <c r="AS168" s="382">
        <v>61146</v>
      </c>
      <c r="AT168" s="382">
        <v>63862</v>
      </c>
      <c r="AU168" s="381">
        <v>54300</v>
      </c>
      <c r="AV168" s="382">
        <v>71700</v>
      </c>
      <c r="AW168" s="382">
        <v>76044</v>
      </c>
      <c r="AX168" s="382">
        <v>80388</v>
      </c>
      <c r="AY168" s="382">
        <v>84732</v>
      </c>
      <c r="AZ168" s="382">
        <v>89076</v>
      </c>
      <c r="BA168" s="382">
        <v>93420</v>
      </c>
      <c r="BB168" s="382">
        <v>97764</v>
      </c>
      <c r="BC168" s="383">
        <v>102108</v>
      </c>
      <c r="BE168">
        <v>37950</v>
      </c>
      <c r="BF168">
        <v>50100</v>
      </c>
      <c r="BG168">
        <f t="shared" si="28"/>
        <v>53136</v>
      </c>
      <c r="BH168">
        <f t="shared" si="29"/>
        <v>56172</v>
      </c>
      <c r="BI168">
        <f t="shared" si="30"/>
        <v>59208</v>
      </c>
      <c r="BJ168">
        <f t="shared" si="31"/>
        <v>62244</v>
      </c>
      <c r="BK168">
        <f t="shared" si="32"/>
        <v>65280</v>
      </c>
      <c r="BL168">
        <f t="shared" si="33"/>
        <v>68316</v>
      </c>
      <c r="BM168">
        <f t="shared" si="34"/>
        <v>71352</v>
      </c>
      <c r="BN168">
        <v>60700</v>
      </c>
      <c r="BO168">
        <v>80100</v>
      </c>
      <c r="BP168">
        <f t="shared" si="35"/>
        <v>84956</v>
      </c>
      <c r="BQ168">
        <f t="shared" si="36"/>
        <v>89812</v>
      </c>
      <c r="BR168">
        <f t="shared" si="37"/>
        <v>94668</v>
      </c>
      <c r="BS168">
        <f t="shared" si="38"/>
        <v>99524</v>
      </c>
      <c r="BT168">
        <f t="shared" si="39"/>
        <v>104380</v>
      </c>
      <c r="BU168">
        <f t="shared" si="40"/>
        <v>109236</v>
      </c>
      <c r="BV168">
        <f t="shared" si="41"/>
        <v>114092</v>
      </c>
    </row>
    <row r="169" spans="1:74" x14ac:dyDescent="0.35">
      <c r="A169" s="298" t="s">
        <v>359</v>
      </c>
      <c r="C169" s="300">
        <v>42050</v>
      </c>
      <c r="D169" s="300">
        <v>42050</v>
      </c>
      <c r="E169" s="300">
        <v>48357.5</v>
      </c>
      <c r="F169" s="300">
        <v>48357.5</v>
      </c>
      <c r="G169" s="300">
        <v>48357.5</v>
      </c>
      <c r="H169" s="300">
        <v>48500</v>
      </c>
      <c r="I169" s="300">
        <v>51850</v>
      </c>
      <c r="J169" s="300">
        <v>55200</v>
      </c>
      <c r="K169" s="300">
        <v>58550</v>
      </c>
      <c r="L169" s="300">
        <v>61900</v>
      </c>
      <c r="M169" s="300">
        <v>65250</v>
      </c>
      <c r="N169" s="300">
        <v>68600</v>
      </c>
      <c r="O169" s="300">
        <v>71900</v>
      </c>
      <c r="P169" s="300">
        <v>75250</v>
      </c>
      <c r="Q169" s="300">
        <v>78600</v>
      </c>
      <c r="S169" s="381">
        <v>41800</v>
      </c>
      <c r="T169" s="382">
        <v>55200</v>
      </c>
      <c r="U169" s="382">
        <v>58544</v>
      </c>
      <c r="V169" s="382">
        <v>61888</v>
      </c>
      <c r="W169" s="382">
        <v>65232</v>
      </c>
      <c r="X169" s="382">
        <v>68576</v>
      </c>
      <c r="Y169" s="382">
        <v>71920</v>
      </c>
      <c r="Z169" s="382">
        <v>75264</v>
      </c>
      <c r="AA169" s="383">
        <v>78608</v>
      </c>
      <c r="AB169" s="381">
        <v>66900</v>
      </c>
      <c r="AC169" s="382">
        <v>88300</v>
      </c>
      <c r="AD169" s="382">
        <v>93652</v>
      </c>
      <c r="AE169" s="382">
        <v>99004</v>
      </c>
      <c r="AF169" s="382">
        <v>104356</v>
      </c>
      <c r="AG169" s="382">
        <v>109708</v>
      </c>
      <c r="AH169" s="382">
        <v>115060</v>
      </c>
      <c r="AI169" s="382">
        <v>120412</v>
      </c>
      <c r="AJ169" s="383">
        <v>125764</v>
      </c>
      <c r="AL169" s="382">
        <v>43200</v>
      </c>
      <c r="AM169" s="382">
        <v>57050</v>
      </c>
      <c r="AN169" s="382">
        <v>60506</v>
      </c>
      <c r="AO169" s="382">
        <v>63962</v>
      </c>
      <c r="AP169" s="382">
        <v>67418</v>
      </c>
      <c r="AQ169" s="382">
        <v>70874</v>
      </c>
      <c r="AR169" s="382">
        <v>74330</v>
      </c>
      <c r="AS169" s="382">
        <v>77786</v>
      </c>
      <c r="AT169" s="382">
        <v>81242</v>
      </c>
      <c r="AU169" s="381">
        <v>69100</v>
      </c>
      <c r="AV169" s="382">
        <v>91200</v>
      </c>
      <c r="AW169" s="382">
        <v>96728</v>
      </c>
      <c r="AX169" s="382">
        <v>102256</v>
      </c>
      <c r="AY169" s="382">
        <v>107784</v>
      </c>
      <c r="AZ169" s="382">
        <v>113312</v>
      </c>
      <c r="BA169" s="382">
        <v>118840</v>
      </c>
      <c r="BB169" s="382">
        <v>124368</v>
      </c>
      <c r="BC169" s="383">
        <v>129896</v>
      </c>
      <c r="BE169">
        <v>43200</v>
      </c>
      <c r="BF169">
        <v>57050</v>
      </c>
      <c r="BG169">
        <f t="shared" si="28"/>
        <v>60506</v>
      </c>
      <c r="BH169">
        <f t="shared" si="29"/>
        <v>63962</v>
      </c>
      <c r="BI169">
        <f t="shared" si="30"/>
        <v>67418</v>
      </c>
      <c r="BJ169">
        <f t="shared" si="31"/>
        <v>70874</v>
      </c>
      <c r="BK169">
        <f t="shared" si="32"/>
        <v>74330</v>
      </c>
      <c r="BL169">
        <f t="shared" si="33"/>
        <v>77786</v>
      </c>
      <c r="BM169">
        <f t="shared" si="34"/>
        <v>81242</v>
      </c>
      <c r="BN169">
        <v>69100</v>
      </c>
      <c r="BO169">
        <v>91200</v>
      </c>
      <c r="BP169">
        <f t="shared" si="35"/>
        <v>96728</v>
      </c>
      <c r="BQ169">
        <f t="shared" si="36"/>
        <v>102256</v>
      </c>
      <c r="BR169">
        <f t="shared" si="37"/>
        <v>107784</v>
      </c>
      <c r="BS169">
        <f t="shared" si="38"/>
        <v>113312</v>
      </c>
      <c r="BT169">
        <f t="shared" si="39"/>
        <v>118840</v>
      </c>
      <c r="BU169">
        <f t="shared" si="40"/>
        <v>124368</v>
      </c>
      <c r="BV169">
        <f t="shared" si="41"/>
        <v>129896</v>
      </c>
    </row>
    <row r="170" spans="1:74" x14ac:dyDescent="0.35">
      <c r="A170" s="298" t="s">
        <v>360</v>
      </c>
      <c r="C170" s="300">
        <v>42050</v>
      </c>
      <c r="D170" s="300">
        <v>42050</v>
      </c>
      <c r="E170" s="300">
        <v>48357.5</v>
      </c>
      <c r="F170" s="300">
        <v>48357.5</v>
      </c>
      <c r="G170" s="300">
        <v>48357.5</v>
      </c>
      <c r="H170" s="300">
        <v>48357.5</v>
      </c>
      <c r="I170" s="300">
        <v>48357.5</v>
      </c>
      <c r="J170" s="300">
        <v>48357.5</v>
      </c>
      <c r="K170" s="300">
        <v>48357.5</v>
      </c>
      <c r="L170" s="300">
        <v>50100</v>
      </c>
      <c r="M170" s="300">
        <v>52850</v>
      </c>
      <c r="N170" s="300">
        <v>55550</v>
      </c>
      <c r="O170" s="300">
        <v>58250</v>
      </c>
      <c r="P170" s="300">
        <v>60950</v>
      </c>
      <c r="Q170" s="300">
        <v>63650</v>
      </c>
      <c r="S170" s="381">
        <v>33850</v>
      </c>
      <c r="T170" s="382">
        <v>44700</v>
      </c>
      <c r="U170" s="382">
        <v>47408</v>
      </c>
      <c r="V170" s="382">
        <v>50116</v>
      </c>
      <c r="W170" s="382">
        <v>52824</v>
      </c>
      <c r="X170" s="382">
        <v>55532</v>
      </c>
      <c r="Y170" s="382">
        <v>58240</v>
      </c>
      <c r="Z170" s="382">
        <v>60948</v>
      </c>
      <c r="AA170" s="383">
        <v>63656</v>
      </c>
      <c r="AB170" s="381">
        <v>54150</v>
      </c>
      <c r="AC170" s="382">
        <v>71500</v>
      </c>
      <c r="AD170" s="382">
        <v>75832</v>
      </c>
      <c r="AE170" s="382">
        <v>80164</v>
      </c>
      <c r="AF170" s="382">
        <v>84496</v>
      </c>
      <c r="AG170" s="382">
        <v>88828</v>
      </c>
      <c r="AH170" s="382">
        <v>93160</v>
      </c>
      <c r="AI170" s="382">
        <v>97492</v>
      </c>
      <c r="AJ170" s="383">
        <v>101824</v>
      </c>
      <c r="AL170" s="382">
        <v>33950</v>
      </c>
      <c r="AM170" s="382">
        <v>44850</v>
      </c>
      <c r="AN170" s="382">
        <v>47566</v>
      </c>
      <c r="AO170" s="382">
        <v>50282</v>
      </c>
      <c r="AP170" s="382">
        <v>52998</v>
      </c>
      <c r="AQ170" s="382">
        <v>55714</v>
      </c>
      <c r="AR170" s="382">
        <v>58430</v>
      </c>
      <c r="AS170" s="382">
        <v>61146</v>
      </c>
      <c r="AT170" s="382">
        <v>63862</v>
      </c>
      <c r="AU170" s="381">
        <v>54300</v>
      </c>
      <c r="AV170" s="382">
        <v>71700</v>
      </c>
      <c r="AW170" s="382">
        <v>76044</v>
      </c>
      <c r="AX170" s="382">
        <v>80388</v>
      </c>
      <c r="AY170" s="382">
        <v>84732</v>
      </c>
      <c r="AZ170" s="382">
        <v>89076</v>
      </c>
      <c r="BA170" s="382">
        <v>93420</v>
      </c>
      <c r="BB170" s="382">
        <v>97764</v>
      </c>
      <c r="BC170" s="383">
        <v>102108</v>
      </c>
      <c r="BE170">
        <v>37950</v>
      </c>
      <c r="BF170">
        <v>50100</v>
      </c>
      <c r="BG170">
        <f t="shared" si="28"/>
        <v>53136</v>
      </c>
      <c r="BH170">
        <f t="shared" si="29"/>
        <v>56172</v>
      </c>
      <c r="BI170">
        <f t="shared" si="30"/>
        <v>59208</v>
      </c>
      <c r="BJ170">
        <f t="shared" si="31"/>
        <v>62244</v>
      </c>
      <c r="BK170">
        <f t="shared" si="32"/>
        <v>65280</v>
      </c>
      <c r="BL170">
        <f t="shared" si="33"/>
        <v>68316</v>
      </c>
      <c r="BM170">
        <f t="shared" si="34"/>
        <v>71352</v>
      </c>
      <c r="BN170">
        <v>60700</v>
      </c>
      <c r="BO170">
        <v>80100</v>
      </c>
      <c r="BP170">
        <f t="shared" si="35"/>
        <v>84956</v>
      </c>
      <c r="BQ170">
        <f t="shared" si="36"/>
        <v>89812</v>
      </c>
      <c r="BR170">
        <f t="shared" si="37"/>
        <v>94668</v>
      </c>
      <c r="BS170">
        <f t="shared" si="38"/>
        <v>99524</v>
      </c>
      <c r="BT170">
        <f t="shared" si="39"/>
        <v>104380</v>
      </c>
      <c r="BU170">
        <f t="shared" si="40"/>
        <v>109236</v>
      </c>
      <c r="BV170">
        <f t="shared" si="41"/>
        <v>114092</v>
      </c>
    </row>
    <row r="171" spans="1:74" x14ac:dyDescent="0.35">
      <c r="A171" s="298" t="s">
        <v>361</v>
      </c>
      <c r="C171" s="300">
        <v>42050</v>
      </c>
      <c r="D171" s="300">
        <v>42050</v>
      </c>
      <c r="E171" s="300">
        <v>48357.5</v>
      </c>
      <c r="F171" s="300">
        <v>48357.5</v>
      </c>
      <c r="G171" s="300">
        <v>48357.5</v>
      </c>
      <c r="H171" s="300">
        <v>48357.5</v>
      </c>
      <c r="I171" s="300">
        <v>48357.5</v>
      </c>
      <c r="J171" s="300">
        <v>48357.5</v>
      </c>
      <c r="K171" s="300">
        <v>48357.5</v>
      </c>
      <c r="L171" s="300">
        <v>50100</v>
      </c>
      <c r="M171" s="300">
        <v>52850</v>
      </c>
      <c r="N171" s="300">
        <v>55550</v>
      </c>
      <c r="O171" s="300">
        <v>58250</v>
      </c>
      <c r="P171" s="300">
        <v>60950</v>
      </c>
      <c r="Q171" s="300">
        <v>63650</v>
      </c>
      <c r="S171" s="381">
        <v>33850</v>
      </c>
      <c r="T171" s="382">
        <v>44700</v>
      </c>
      <c r="U171" s="382">
        <v>47408</v>
      </c>
      <c r="V171" s="382">
        <v>50116</v>
      </c>
      <c r="W171" s="382">
        <v>52824</v>
      </c>
      <c r="X171" s="382">
        <v>55532</v>
      </c>
      <c r="Y171" s="382">
        <v>58240</v>
      </c>
      <c r="Z171" s="382">
        <v>60948</v>
      </c>
      <c r="AA171" s="383">
        <v>63656</v>
      </c>
      <c r="AB171" s="381">
        <v>54150</v>
      </c>
      <c r="AC171" s="382">
        <v>71500</v>
      </c>
      <c r="AD171" s="382">
        <v>75832</v>
      </c>
      <c r="AE171" s="382">
        <v>80164</v>
      </c>
      <c r="AF171" s="382">
        <v>84496</v>
      </c>
      <c r="AG171" s="382">
        <v>88828</v>
      </c>
      <c r="AH171" s="382">
        <v>93160</v>
      </c>
      <c r="AI171" s="382">
        <v>97492</v>
      </c>
      <c r="AJ171" s="383">
        <v>101824</v>
      </c>
      <c r="AL171" s="382">
        <v>33950</v>
      </c>
      <c r="AM171" s="382">
        <v>44850</v>
      </c>
      <c r="AN171" s="382">
        <v>47566</v>
      </c>
      <c r="AO171" s="382">
        <v>50282</v>
      </c>
      <c r="AP171" s="382">
        <v>52998</v>
      </c>
      <c r="AQ171" s="382">
        <v>55714</v>
      </c>
      <c r="AR171" s="382">
        <v>58430</v>
      </c>
      <c r="AS171" s="382">
        <v>61146</v>
      </c>
      <c r="AT171" s="382">
        <v>63862</v>
      </c>
      <c r="AU171" s="381">
        <v>54300</v>
      </c>
      <c r="AV171" s="382">
        <v>71700</v>
      </c>
      <c r="AW171" s="382">
        <v>76044</v>
      </c>
      <c r="AX171" s="382">
        <v>80388</v>
      </c>
      <c r="AY171" s="382">
        <v>84732</v>
      </c>
      <c r="AZ171" s="382">
        <v>89076</v>
      </c>
      <c r="BA171" s="382">
        <v>93420</v>
      </c>
      <c r="BB171" s="382">
        <v>97764</v>
      </c>
      <c r="BC171" s="383">
        <v>102108</v>
      </c>
      <c r="BE171">
        <v>37950</v>
      </c>
      <c r="BF171">
        <v>50100</v>
      </c>
      <c r="BG171">
        <f t="shared" si="28"/>
        <v>53136</v>
      </c>
      <c r="BH171">
        <f t="shared" si="29"/>
        <v>56172</v>
      </c>
      <c r="BI171">
        <f t="shared" si="30"/>
        <v>59208</v>
      </c>
      <c r="BJ171">
        <f t="shared" si="31"/>
        <v>62244</v>
      </c>
      <c r="BK171">
        <f t="shared" si="32"/>
        <v>65280</v>
      </c>
      <c r="BL171">
        <f t="shared" si="33"/>
        <v>68316</v>
      </c>
      <c r="BM171">
        <f t="shared" si="34"/>
        <v>71352</v>
      </c>
      <c r="BN171">
        <v>60700</v>
      </c>
      <c r="BO171">
        <v>80100</v>
      </c>
      <c r="BP171">
        <f t="shared" si="35"/>
        <v>84956</v>
      </c>
      <c r="BQ171">
        <f t="shared" si="36"/>
        <v>89812</v>
      </c>
      <c r="BR171">
        <f t="shared" si="37"/>
        <v>94668</v>
      </c>
      <c r="BS171">
        <f t="shared" si="38"/>
        <v>99524</v>
      </c>
      <c r="BT171">
        <f t="shared" si="39"/>
        <v>104380</v>
      </c>
      <c r="BU171">
        <f t="shared" si="40"/>
        <v>109236</v>
      </c>
      <c r="BV171">
        <f t="shared" si="41"/>
        <v>114092</v>
      </c>
    </row>
    <row r="172" spans="1:74" x14ac:dyDescent="0.35">
      <c r="A172" s="298" t="s">
        <v>362</v>
      </c>
      <c r="C172" s="300">
        <v>42050</v>
      </c>
      <c r="D172" s="300">
        <v>42050</v>
      </c>
      <c r="E172" s="300">
        <v>48357.5</v>
      </c>
      <c r="F172" s="300">
        <v>48357.5</v>
      </c>
      <c r="G172" s="300">
        <v>48357.5</v>
      </c>
      <c r="H172" s="300">
        <v>48357.5</v>
      </c>
      <c r="I172" s="300">
        <v>48357.5</v>
      </c>
      <c r="J172" s="300">
        <v>48357.5</v>
      </c>
      <c r="K172" s="300">
        <v>48357.5</v>
      </c>
      <c r="L172" s="300">
        <v>50100</v>
      </c>
      <c r="M172" s="300">
        <v>52850</v>
      </c>
      <c r="N172" s="300">
        <v>55550</v>
      </c>
      <c r="O172" s="300">
        <v>58250</v>
      </c>
      <c r="P172" s="300">
        <v>60950</v>
      </c>
      <c r="Q172" s="300">
        <v>63650</v>
      </c>
      <c r="S172" s="381">
        <v>33850</v>
      </c>
      <c r="T172" s="382">
        <v>44700</v>
      </c>
      <c r="U172" s="382">
        <v>47408</v>
      </c>
      <c r="V172" s="382">
        <v>50116</v>
      </c>
      <c r="W172" s="382">
        <v>52824</v>
      </c>
      <c r="X172" s="382">
        <v>55532</v>
      </c>
      <c r="Y172" s="382">
        <v>58240</v>
      </c>
      <c r="Z172" s="382">
        <v>60948</v>
      </c>
      <c r="AA172" s="383">
        <v>63656</v>
      </c>
      <c r="AB172" s="381">
        <v>54150</v>
      </c>
      <c r="AC172" s="382">
        <v>71500</v>
      </c>
      <c r="AD172" s="382">
        <v>75832</v>
      </c>
      <c r="AE172" s="382">
        <v>80164</v>
      </c>
      <c r="AF172" s="382">
        <v>84496</v>
      </c>
      <c r="AG172" s="382">
        <v>88828</v>
      </c>
      <c r="AH172" s="382">
        <v>93160</v>
      </c>
      <c r="AI172" s="382">
        <v>97492</v>
      </c>
      <c r="AJ172" s="383">
        <v>101824</v>
      </c>
      <c r="AL172" s="382">
        <v>33950</v>
      </c>
      <c r="AM172" s="382">
        <v>44850</v>
      </c>
      <c r="AN172" s="382">
        <v>47566</v>
      </c>
      <c r="AO172" s="382">
        <v>50282</v>
      </c>
      <c r="AP172" s="382">
        <v>52998</v>
      </c>
      <c r="AQ172" s="382">
        <v>55714</v>
      </c>
      <c r="AR172" s="382">
        <v>58430</v>
      </c>
      <c r="AS172" s="382">
        <v>61146</v>
      </c>
      <c r="AT172" s="382">
        <v>63862</v>
      </c>
      <c r="AU172" s="381">
        <v>54300</v>
      </c>
      <c r="AV172" s="382">
        <v>71700</v>
      </c>
      <c r="AW172" s="382">
        <v>76044</v>
      </c>
      <c r="AX172" s="382">
        <v>80388</v>
      </c>
      <c r="AY172" s="382">
        <v>84732</v>
      </c>
      <c r="AZ172" s="382">
        <v>89076</v>
      </c>
      <c r="BA172" s="382">
        <v>93420</v>
      </c>
      <c r="BB172" s="382">
        <v>97764</v>
      </c>
      <c r="BC172" s="383">
        <v>102108</v>
      </c>
      <c r="BE172">
        <v>37950</v>
      </c>
      <c r="BF172">
        <v>50100</v>
      </c>
      <c r="BG172">
        <f t="shared" si="28"/>
        <v>53136</v>
      </c>
      <c r="BH172">
        <f t="shared" si="29"/>
        <v>56172</v>
      </c>
      <c r="BI172">
        <f t="shared" si="30"/>
        <v>59208</v>
      </c>
      <c r="BJ172">
        <f t="shared" si="31"/>
        <v>62244</v>
      </c>
      <c r="BK172">
        <f t="shared" si="32"/>
        <v>65280</v>
      </c>
      <c r="BL172">
        <f t="shared" si="33"/>
        <v>68316</v>
      </c>
      <c r="BM172">
        <f t="shared" si="34"/>
        <v>71352</v>
      </c>
      <c r="BN172">
        <v>60700</v>
      </c>
      <c r="BO172">
        <v>80100</v>
      </c>
      <c r="BP172">
        <f t="shared" si="35"/>
        <v>84956</v>
      </c>
      <c r="BQ172">
        <f t="shared" si="36"/>
        <v>89812</v>
      </c>
      <c r="BR172">
        <f t="shared" si="37"/>
        <v>94668</v>
      </c>
      <c r="BS172">
        <f t="shared" si="38"/>
        <v>99524</v>
      </c>
      <c r="BT172">
        <f t="shared" si="39"/>
        <v>104380</v>
      </c>
      <c r="BU172">
        <f t="shared" si="40"/>
        <v>109236</v>
      </c>
      <c r="BV172">
        <f t="shared" si="41"/>
        <v>114092</v>
      </c>
    </row>
    <row r="173" spans="1:74" x14ac:dyDescent="0.35">
      <c r="A173" s="298" t="s">
        <v>363</v>
      </c>
      <c r="C173" s="300">
        <v>42050</v>
      </c>
      <c r="D173" s="300">
        <v>42050</v>
      </c>
      <c r="E173" s="300">
        <v>48357.5</v>
      </c>
      <c r="F173" s="300">
        <v>48357.5</v>
      </c>
      <c r="G173" s="300">
        <v>48357.5</v>
      </c>
      <c r="H173" s="300">
        <v>48357.5</v>
      </c>
      <c r="I173" s="300">
        <v>48357.5</v>
      </c>
      <c r="J173" s="300">
        <v>48357.5</v>
      </c>
      <c r="K173" s="300">
        <v>48357.5</v>
      </c>
      <c r="L173" s="300">
        <v>50100</v>
      </c>
      <c r="M173" s="300">
        <v>52850</v>
      </c>
      <c r="N173" s="300">
        <v>55550</v>
      </c>
      <c r="O173" s="300">
        <v>58250</v>
      </c>
      <c r="P173" s="300">
        <v>60950</v>
      </c>
      <c r="Q173" s="300">
        <v>63650</v>
      </c>
      <c r="S173" s="381">
        <v>33850</v>
      </c>
      <c r="T173" s="382">
        <v>44700</v>
      </c>
      <c r="U173" s="382">
        <v>47408</v>
      </c>
      <c r="V173" s="382">
        <v>50116</v>
      </c>
      <c r="W173" s="382">
        <v>52824</v>
      </c>
      <c r="X173" s="382">
        <v>55532</v>
      </c>
      <c r="Y173" s="382">
        <v>58240</v>
      </c>
      <c r="Z173" s="382">
        <v>60948</v>
      </c>
      <c r="AA173" s="383">
        <v>63656</v>
      </c>
      <c r="AB173" s="381">
        <v>54150</v>
      </c>
      <c r="AC173" s="382">
        <v>71500</v>
      </c>
      <c r="AD173" s="382">
        <v>75832</v>
      </c>
      <c r="AE173" s="382">
        <v>80164</v>
      </c>
      <c r="AF173" s="382">
        <v>84496</v>
      </c>
      <c r="AG173" s="382">
        <v>88828</v>
      </c>
      <c r="AH173" s="382">
        <v>93160</v>
      </c>
      <c r="AI173" s="382">
        <v>97492</v>
      </c>
      <c r="AJ173" s="383">
        <v>101824</v>
      </c>
      <c r="AL173" s="382">
        <v>33950</v>
      </c>
      <c r="AM173" s="382">
        <v>44850</v>
      </c>
      <c r="AN173" s="382">
        <v>47566</v>
      </c>
      <c r="AO173" s="382">
        <v>50282</v>
      </c>
      <c r="AP173" s="382">
        <v>52998</v>
      </c>
      <c r="AQ173" s="382">
        <v>55714</v>
      </c>
      <c r="AR173" s="382">
        <v>58430</v>
      </c>
      <c r="AS173" s="382">
        <v>61146</v>
      </c>
      <c r="AT173" s="382">
        <v>63862</v>
      </c>
      <c r="AU173" s="381">
        <v>54300</v>
      </c>
      <c r="AV173" s="382">
        <v>71700</v>
      </c>
      <c r="AW173" s="382">
        <v>76044</v>
      </c>
      <c r="AX173" s="382">
        <v>80388</v>
      </c>
      <c r="AY173" s="382">
        <v>84732</v>
      </c>
      <c r="AZ173" s="382">
        <v>89076</v>
      </c>
      <c r="BA173" s="382">
        <v>93420</v>
      </c>
      <c r="BB173" s="382">
        <v>97764</v>
      </c>
      <c r="BC173" s="383">
        <v>102108</v>
      </c>
      <c r="BE173">
        <v>37950</v>
      </c>
      <c r="BF173">
        <v>50100</v>
      </c>
      <c r="BG173">
        <f t="shared" si="28"/>
        <v>53136</v>
      </c>
      <c r="BH173">
        <f t="shared" si="29"/>
        <v>56172</v>
      </c>
      <c r="BI173">
        <f t="shared" si="30"/>
        <v>59208</v>
      </c>
      <c r="BJ173">
        <f t="shared" si="31"/>
        <v>62244</v>
      </c>
      <c r="BK173">
        <f t="shared" si="32"/>
        <v>65280</v>
      </c>
      <c r="BL173">
        <f t="shared" si="33"/>
        <v>68316</v>
      </c>
      <c r="BM173">
        <f t="shared" si="34"/>
        <v>71352</v>
      </c>
      <c r="BN173">
        <v>60700</v>
      </c>
      <c r="BO173">
        <v>80100</v>
      </c>
      <c r="BP173">
        <f t="shared" si="35"/>
        <v>84956</v>
      </c>
      <c r="BQ173">
        <f t="shared" si="36"/>
        <v>89812</v>
      </c>
      <c r="BR173">
        <f t="shared" si="37"/>
        <v>94668</v>
      </c>
      <c r="BS173">
        <f t="shared" si="38"/>
        <v>99524</v>
      </c>
      <c r="BT173">
        <f t="shared" si="39"/>
        <v>104380</v>
      </c>
      <c r="BU173">
        <f t="shared" si="40"/>
        <v>109236</v>
      </c>
      <c r="BV173">
        <f t="shared" si="41"/>
        <v>114092</v>
      </c>
    </row>
    <row r="174" spans="1:74" x14ac:dyDescent="0.35">
      <c r="A174" s="298" t="s">
        <v>364</v>
      </c>
      <c r="C174" s="300">
        <v>44450</v>
      </c>
      <c r="D174" s="300">
        <v>44450</v>
      </c>
      <c r="E174" s="300">
        <v>51117.5</v>
      </c>
      <c r="F174" s="300">
        <v>51117.5</v>
      </c>
      <c r="G174" s="300">
        <v>51117.5</v>
      </c>
      <c r="H174" s="300">
        <v>51600</v>
      </c>
      <c r="I174" s="300">
        <v>55150</v>
      </c>
      <c r="J174" s="300">
        <v>58700</v>
      </c>
      <c r="K174" s="300">
        <v>62250</v>
      </c>
      <c r="L174" s="300">
        <v>65800</v>
      </c>
      <c r="M174" s="300">
        <v>69350</v>
      </c>
      <c r="N174" s="300">
        <v>72900</v>
      </c>
      <c r="O174" s="300">
        <v>76500</v>
      </c>
      <c r="P174" s="300">
        <v>80050</v>
      </c>
      <c r="Q174" s="300">
        <v>83600</v>
      </c>
      <c r="S174" s="381">
        <v>44450</v>
      </c>
      <c r="T174" s="382">
        <v>58700</v>
      </c>
      <c r="U174" s="382">
        <v>62256</v>
      </c>
      <c r="V174" s="382">
        <v>65812</v>
      </c>
      <c r="W174" s="382">
        <v>69368</v>
      </c>
      <c r="X174" s="382">
        <v>72924</v>
      </c>
      <c r="Y174" s="382">
        <v>76480</v>
      </c>
      <c r="Z174" s="382">
        <v>80036</v>
      </c>
      <c r="AA174" s="383">
        <v>83592</v>
      </c>
      <c r="AB174" s="381">
        <v>71100</v>
      </c>
      <c r="AC174" s="382">
        <v>93850</v>
      </c>
      <c r="AD174" s="382">
        <v>99538</v>
      </c>
      <c r="AE174" s="382">
        <v>105226</v>
      </c>
      <c r="AF174" s="382">
        <v>110914</v>
      </c>
      <c r="AG174" s="382">
        <v>116602</v>
      </c>
      <c r="AH174" s="382">
        <v>122290</v>
      </c>
      <c r="AI174" s="382">
        <v>127978</v>
      </c>
      <c r="AJ174" s="383">
        <v>133666</v>
      </c>
      <c r="AL174" s="382">
        <v>45150</v>
      </c>
      <c r="AM174" s="382">
        <v>59600</v>
      </c>
      <c r="AN174" s="382">
        <v>63212</v>
      </c>
      <c r="AO174" s="382">
        <v>66824</v>
      </c>
      <c r="AP174" s="382">
        <v>70436</v>
      </c>
      <c r="AQ174" s="382">
        <v>74048</v>
      </c>
      <c r="AR174" s="382">
        <v>77660</v>
      </c>
      <c r="AS174" s="382">
        <v>81272</v>
      </c>
      <c r="AT174" s="382">
        <v>84884</v>
      </c>
      <c r="AU174" s="381">
        <v>72250</v>
      </c>
      <c r="AV174" s="382">
        <v>95350</v>
      </c>
      <c r="AW174" s="382">
        <v>101130</v>
      </c>
      <c r="AX174" s="382">
        <v>106910</v>
      </c>
      <c r="AY174" s="382">
        <v>112690</v>
      </c>
      <c r="AZ174" s="382">
        <v>118470</v>
      </c>
      <c r="BA174" s="382">
        <v>124250</v>
      </c>
      <c r="BB174" s="382">
        <v>130030</v>
      </c>
      <c r="BC174" s="383">
        <v>135810</v>
      </c>
      <c r="BE174">
        <v>48800</v>
      </c>
      <c r="BF174">
        <v>64450</v>
      </c>
      <c r="BG174">
        <f t="shared" si="28"/>
        <v>68354</v>
      </c>
      <c r="BH174">
        <f t="shared" si="29"/>
        <v>72258</v>
      </c>
      <c r="BI174">
        <f t="shared" si="30"/>
        <v>76162</v>
      </c>
      <c r="BJ174">
        <f t="shared" si="31"/>
        <v>80066</v>
      </c>
      <c r="BK174">
        <f t="shared" si="32"/>
        <v>83970</v>
      </c>
      <c r="BL174">
        <f t="shared" si="33"/>
        <v>87874</v>
      </c>
      <c r="BM174">
        <f t="shared" si="34"/>
        <v>91778</v>
      </c>
      <c r="BN174">
        <v>78100</v>
      </c>
      <c r="BO174">
        <v>103100</v>
      </c>
      <c r="BP174">
        <f t="shared" si="35"/>
        <v>109348</v>
      </c>
      <c r="BQ174">
        <f t="shared" si="36"/>
        <v>115596</v>
      </c>
      <c r="BR174">
        <f t="shared" si="37"/>
        <v>121844</v>
      </c>
      <c r="BS174">
        <f t="shared" si="38"/>
        <v>128092</v>
      </c>
      <c r="BT174">
        <f t="shared" si="39"/>
        <v>134340</v>
      </c>
      <c r="BU174">
        <f t="shared" si="40"/>
        <v>140588</v>
      </c>
      <c r="BV174">
        <f t="shared" si="41"/>
        <v>146836</v>
      </c>
    </row>
    <row r="175" spans="1:74" x14ac:dyDescent="0.35">
      <c r="A175" s="298" t="s">
        <v>365</v>
      </c>
      <c r="C175" s="300">
        <v>42050</v>
      </c>
      <c r="D175" s="300">
        <v>42050</v>
      </c>
      <c r="E175" s="300">
        <v>48357.5</v>
      </c>
      <c r="F175" s="300">
        <v>48357.5</v>
      </c>
      <c r="G175" s="300">
        <v>48357.5</v>
      </c>
      <c r="H175" s="300">
        <v>48357.5</v>
      </c>
      <c r="I175" s="300">
        <v>48357.5</v>
      </c>
      <c r="J175" s="300">
        <v>48357.5</v>
      </c>
      <c r="K175" s="300">
        <v>48357.5</v>
      </c>
      <c r="L175" s="300">
        <v>50100</v>
      </c>
      <c r="M175" s="300">
        <v>52850</v>
      </c>
      <c r="N175" s="300">
        <v>55550</v>
      </c>
      <c r="O175" s="300">
        <v>58250</v>
      </c>
      <c r="P175" s="300">
        <v>60950</v>
      </c>
      <c r="Q175" s="300">
        <v>63650</v>
      </c>
      <c r="S175" s="381">
        <v>33850</v>
      </c>
      <c r="T175" s="382">
        <v>44700</v>
      </c>
      <c r="U175" s="382">
        <v>47408</v>
      </c>
      <c r="V175" s="382">
        <v>50116</v>
      </c>
      <c r="W175" s="382">
        <v>52824</v>
      </c>
      <c r="X175" s="382">
        <v>55532</v>
      </c>
      <c r="Y175" s="382">
        <v>58240</v>
      </c>
      <c r="Z175" s="382">
        <v>60948</v>
      </c>
      <c r="AA175" s="383">
        <v>63656</v>
      </c>
      <c r="AB175" s="381">
        <v>54150</v>
      </c>
      <c r="AC175" s="382">
        <v>71500</v>
      </c>
      <c r="AD175" s="382">
        <v>75832</v>
      </c>
      <c r="AE175" s="382">
        <v>80164</v>
      </c>
      <c r="AF175" s="382">
        <v>84496</v>
      </c>
      <c r="AG175" s="382">
        <v>88828</v>
      </c>
      <c r="AH175" s="382">
        <v>93160</v>
      </c>
      <c r="AI175" s="382">
        <v>97492</v>
      </c>
      <c r="AJ175" s="383">
        <v>101824</v>
      </c>
      <c r="AL175" s="382">
        <v>33950</v>
      </c>
      <c r="AM175" s="382">
        <v>44850</v>
      </c>
      <c r="AN175" s="382">
        <v>47566</v>
      </c>
      <c r="AO175" s="382">
        <v>50282</v>
      </c>
      <c r="AP175" s="382">
        <v>52998</v>
      </c>
      <c r="AQ175" s="382">
        <v>55714</v>
      </c>
      <c r="AR175" s="382">
        <v>58430</v>
      </c>
      <c r="AS175" s="382">
        <v>61146</v>
      </c>
      <c r="AT175" s="382">
        <v>63862</v>
      </c>
      <c r="AU175" s="381">
        <v>54300</v>
      </c>
      <c r="AV175" s="382">
        <v>71700</v>
      </c>
      <c r="AW175" s="382">
        <v>76044</v>
      </c>
      <c r="AX175" s="382">
        <v>80388</v>
      </c>
      <c r="AY175" s="382">
        <v>84732</v>
      </c>
      <c r="AZ175" s="382">
        <v>89076</v>
      </c>
      <c r="BA175" s="382">
        <v>93420</v>
      </c>
      <c r="BB175" s="382">
        <v>97764</v>
      </c>
      <c r="BC175" s="383">
        <v>102108</v>
      </c>
      <c r="BE175">
        <v>37950</v>
      </c>
      <c r="BF175">
        <v>50100</v>
      </c>
      <c r="BG175">
        <f t="shared" si="28"/>
        <v>53136</v>
      </c>
      <c r="BH175">
        <f t="shared" si="29"/>
        <v>56172</v>
      </c>
      <c r="BI175">
        <f t="shared" si="30"/>
        <v>59208</v>
      </c>
      <c r="BJ175">
        <f t="shared" si="31"/>
        <v>62244</v>
      </c>
      <c r="BK175">
        <f t="shared" si="32"/>
        <v>65280</v>
      </c>
      <c r="BL175">
        <f t="shared" si="33"/>
        <v>68316</v>
      </c>
      <c r="BM175">
        <f t="shared" si="34"/>
        <v>71352</v>
      </c>
      <c r="BN175">
        <v>60700</v>
      </c>
      <c r="BO175">
        <v>80100</v>
      </c>
      <c r="BP175">
        <f t="shared" si="35"/>
        <v>84956</v>
      </c>
      <c r="BQ175">
        <f t="shared" si="36"/>
        <v>89812</v>
      </c>
      <c r="BR175">
        <f t="shared" si="37"/>
        <v>94668</v>
      </c>
      <c r="BS175">
        <f t="shared" si="38"/>
        <v>99524</v>
      </c>
      <c r="BT175">
        <f t="shared" si="39"/>
        <v>104380</v>
      </c>
      <c r="BU175">
        <f t="shared" si="40"/>
        <v>109236</v>
      </c>
      <c r="BV175">
        <f t="shared" si="41"/>
        <v>114092</v>
      </c>
    </row>
    <row r="176" spans="1:74" x14ac:dyDescent="0.35">
      <c r="A176" s="298" t="s">
        <v>366</v>
      </c>
      <c r="C176" s="300">
        <v>42050</v>
      </c>
      <c r="D176" s="300">
        <v>42050</v>
      </c>
      <c r="E176" s="300">
        <v>48357.5</v>
      </c>
      <c r="F176" s="300">
        <v>48357.5</v>
      </c>
      <c r="G176" s="300">
        <v>48357.5</v>
      </c>
      <c r="H176" s="300">
        <v>48357.5</v>
      </c>
      <c r="I176" s="300">
        <v>48357.5</v>
      </c>
      <c r="J176" s="300">
        <v>48357.5</v>
      </c>
      <c r="K176" s="300">
        <v>48357.5</v>
      </c>
      <c r="L176" s="300">
        <v>50100</v>
      </c>
      <c r="M176" s="300">
        <v>52850</v>
      </c>
      <c r="N176" s="300">
        <v>55550</v>
      </c>
      <c r="O176" s="300">
        <v>58250</v>
      </c>
      <c r="P176" s="300">
        <v>60950</v>
      </c>
      <c r="Q176" s="300">
        <v>63650</v>
      </c>
      <c r="S176" s="381">
        <v>33850</v>
      </c>
      <c r="T176" s="382">
        <v>44700</v>
      </c>
      <c r="U176" s="382">
        <v>47408</v>
      </c>
      <c r="V176" s="382">
        <v>50116</v>
      </c>
      <c r="W176" s="382">
        <v>52824</v>
      </c>
      <c r="X176" s="382">
        <v>55532</v>
      </c>
      <c r="Y176" s="382">
        <v>58240</v>
      </c>
      <c r="Z176" s="382">
        <v>60948</v>
      </c>
      <c r="AA176" s="383">
        <v>63656</v>
      </c>
      <c r="AB176" s="381">
        <v>54150</v>
      </c>
      <c r="AC176" s="382">
        <v>71500</v>
      </c>
      <c r="AD176" s="382">
        <v>75832</v>
      </c>
      <c r="AE176" s="382">
        <v>80164</v>
      </c>
      <c r="AF176" s="382">
        <v>84496</v>
      </c>
      <c r="AG176" s="382">
        <v>88828</v>
      </c>
      <c r="AH176" s="382">
        <v>93160</v>
      </c>
      <c r="AI176" s="382">
        <v>97492</v>
      </c>
      <c r="AJ176" s="383">
        <v>101824</v>
      </c>
      <c r="AL176" s="382">
        <v>33950</v>
      </c>
      <c r="AM176" s="382">
        <v>44850</v>
      </c>
      <c r="AN176" s="382">
        <v>47566</v>
      </c>
      <c r="AO176" s="382">
        <v>50282</v>
      </c>
      <c r="AP176" s="382">
        <v>52998</v>
      </c>
      <c r="AQ176" s="382">
        <v>55714</v>
      </c>
      <c r="AR176" s="382">
        <v>58430</v>
      </c>
      <c r="AS176" s="382">
        <v>61146</v>
      </c>
      <c r="AT176" s="382">
        <v>63862</v>
      </c>
      <c r="AU176" s="381">
        <v>54300</v>
      </c>
      <c r="AV176" s="382">
        <v>71700</v>
      </c>
      <c r="AW176" s="382">
        <v>76044</v>
      </c>
      <c r="AX176" s="382">
        <v>80388</v>
      </c>
      <c r="AY176" s="382">
        <v>84732</v>
      </c>
      <c r="AZ176" s="382">
        <v>89076</v>
      </c>
      <c r="BA176" s="382">
        <v>93420</v>
      </c>
      <c r="BB176" s="382">
        <v>97764</v>
      </c>
      <c r="BC176" s="383">
        <v>102108</v>
      </c>
      <c r="BE176">
        <v>37950</v>
      </c>
      <c r="BF176">
        <v>50100</v>
      </c>
      <c r="BG176">
        <f t="shared" si="28"/>
        <v>53136</v>
      </c>
      <c r="BH176">
        <f t="shared" si="29"/>
        <v>56172</v>
      </c>
      <c r="BI176">
        <f t="shared" si="30"/>
        <v>59208</v>
      </c>
      <c r="BJ176">
        <f t="shared" si="31"/>
        <v>62244</v>
      </c>
      <c r="BK176">
        <f t="shared" si="32"/>
        <v>65280</v>
      </c>
      <c r="BL176">
        <f t="shared" si="33"/>
        <v>68316</v>
      </c>
      <c r="BM176">
        <f t="shared" si="34"/>
        <v>71352</v>
      </c>
      <c r="BN176">
        <v>60700</v>
      </c>
      <c r="BO176">
        <v>80100</v>
      </c>
      <c r="BP176">
        <f t="shared" si="35"/>
        <v>84956</v>
      </c>
      <c r="BQ176">
        <f t="shared" si="36"/>
        <v>89812</v>
      </c>
      <c r="BR176">
        <f t="shared" si="37"/>
        <v>94668</v>
      </c>
      <c r="BS176">
        <f t="shared" si="38"/>
        <v>99524</v>
      </c>
      <c r="BT176">
        <f t="shared" si="39"/>
        <v>104380</v>
      </c>
      <c r="BU176">
        <f t="shared" si="40"/>
        <v>109236</v>
      </c>
      <c r="BV176">
        <f t="shared" si="41"/>
        <v>114092</v>
      </c>
    </row>
    <row r="177" spans="1:74" x14ac:dyDescent="0.35">
      <c r="A177" s="298" t="s">
        <v>367</v>
      </c>
      <c r="C177" s="300">
        <v>42050</v>
      </c>
      <c r="D177" s="300">
        <v>42050</v>
      </c>
      <c r="E177" s="300">
        <v>48357.5</v>
      </c>
      <c r="F177" s="300">
        <v>48357.5</v>
      </c>
      <c r="G177" s="300">
        <v>48357.5</v>
      </c>
      <c r="H177" s="300">
        <v>48357.5</v>
      </c>
      <c r="I177" s="300">
        <v>48357.5</v>
      </c>
      <c r="J177" s="300">
        <v>48357.5</v>
      </c>
      <c r="K177" s="300">
        <v>48357.5</v>
      </c>
      <c r="L177" s="300">
        <v>50100</v>
      </c>
      <c r="M177" s="300">
        <v>52850</v>
      </c>
      <c r="N177" s="300">
        <v>55550</v>
      </c>
      <c r="O177" s="300">
        <v>58250</v>
      </c>
      <c r="P177" s="300">
        <v>60950</v>
      </c>
      <c r="Q177" s="300">
        <v>63650</v>
      </c>
      <c r="S177" s="381">
        <v>33850</v>
      </c>
      <c r="T177" s="382">
        <v>44700</v>
      </c>
      <c r="U177" s="382">
        <v>47408</v>
      </c>
      <c r="V177" s="382">
        <v>50116</v>
      </c>
      <c r="W177" s="382">
        <v>52824</v>
      </c>
      <c r="X177" s="382">
        <v>55532</v>
      </c>
      <c r="Y177" s="382">
        <v>58240</v>
      </c>
      <c r="Z177" s="382">
        <v>60948</v>
      </c>
      <c r="AA177" s="383">
        <v>63656</v>
      </c>
      <c r="AB177" s="381">
        <v>54150</v>
      </c>
      <c r="AC177" s="382">
        <v>71500</v>
      </c>
      <c r="AD177" s="382">
        <v>75832</v>
      </c>
      <c r="AE177" s="382">
        <v>80164</v>
      </c>
      <c r="AF177" s="382">
        <v>84496</v>
      </c>
      <c r="AG177" s="382">
        <v>88828</v>
      </c>
      <c r="AH177" s="382">
        <v>93160</v>
      </c>
      <c r="AI177" s="382">
        <v>97492</v>
      </c>
      <c r="AJ177" s="383">
        <v>101824</v>
      </c>
      <c r="AL177" s="382">
        <v>33950</v>
      </c>
      <c r="AM177" s="382">
        <v>44850</v>
      </c>
      <c r="AN177" s="382">
        <v>47566</v>
      </c>
      <c r="AO177" s="382">
        <v>50282</v>
      </c>
      <c r="AP177" s="382">
        <v>52998</v>
      </c>
      <c r="AQ177" s="382">
        <v>55714</v>
      </c>
      <c r="AR177" s="382">
        <v>58430</v>
      </c>
      <c r="AS177" s="382">
        <v>61146</v>
      </c>
      <c r="AT177" s="382">
        <v>63862</v>
      </c>
      <c r="AU177" s="381">
        <v>54300</v>
      </c>
      <c r="AV177" s="382">
        <v>71700</v>
      </c>
      <c r="AW177" s="382">
        <v>76044</v>
      </c>
      <c r="AX177" s="382">
        <v>80388</v>
      </c>
      <c r="AY177" s="382">
        <v>84732</v>
      </c>
      <c r="AZ177" s="382">
        <v>89076</v>
      </c>
      <c r="BA177" s="382">
        <v>93420</v>
      </c>
      <c r="BB177" s="382">
        <v>97764</v>
      </c>
      <c r="BC177" s="383">
        <v>102108</v>
      </c>
      <c r="BE177">
        <v>37950</v>
      </c>
      <c r="BF177">
        <v>50100</v>
      </c>
      <c r="BG177">
        <f t="shared" si="28"/>
        <v>53136</v>
      </c>
      <c r="BH177">
        <f t="shared" si="29"/>
        <v>56172</v>
      </c>
      <c r="BI177">
        <f t="shared" si="30"/>
        <v>59208</v>
      </c>
      <c r="BJ177">
        <f t="shared" si="31"/>
        <v>62244</v>
      </c>
      <c r="BK177">
        <f t="shared" si="32"/>
        <v>65280</v>
      </c>
      <c r="BL177">
        <f t="shared" si="33"/>
        <v>68316</v>
      </c>
      <c r="BM177">
        <f t="shared" si="34"/>
        <v>71352</v>
      </c>
      <c r="BN177">
        <v>60700</v>
      </c>
      <c r="BO177">
        <v>80100</v>
      </c>
      <c r="BP177">
        <f t="shared" si="35"/>
        <v>84956</v>
      </c>
      <c r="BQ177">
        <f t="shared" si="36"/>
        <v>89812</v>
      </c>
      <c r="BR177">
        <f t="shared" si="37"/>
        <v>94668</v>
      </c>
      <c r="BS177">
        <f t="shared" si="38"/>
        <v>99524</v>
      </c>
      <c r="BT177">
        <f t="shared" si="39"/>
        <v>104380</v>
      </c>
      <c r="BU177">
        <f t="shared" si="40"/>
        <v>109236</v>
      </c>
      <c r="BV177">
        <f t="shared" si="41"/>
        <v>114092</v>
      </c>
    </row>
    <row r="178" spans="1:74" x14ac:dyDescent="0.35">
      <c r="A178" s="298" t="s">
        <v>368</v>
      </c>
      <c r="C178" s="300">
        <v>42050</v>
      </c>
      <c r="D178" s="300">
        <v>42050</v>
      </c>
      <c r="E178" s="300">
        <v>48357.5</v>
      </c>
      <c r="F178" s="300">
        <v>48357.5</v>
      </c>
      <c r="G178" s="300">
        <v>48357.5</v>
      </c>
      <c r="H178" s="300">
        <v>48357.5</v>
      </c>
      <c r="I178" s="300">
        <v>48357.5</v>
      </c>
      <c r="J178" s="300">
        <v>48357.5</v>
      </c>
      <c r="K178" s="300">
        <v>48357.5</v>
      </c>
      <c r="L178" s="300">
        <v>50100</v>
      </c>
      <c r="M178" s="300">
        <v>52850</v>
      </c>
      <c r="N178" s="300">
        <v>55550</v>
      </c>
      <c r="O178" s="300">
        <v>58250</v>
      </c>
      <c r="P178" s="300">
        <v>60950</v>
      </c>
      <c r="Q178" s="300">
        <v>63650</v>
      </c>
      <c r="S178" s="381">
        <v>33850</v>
      </c>
      <c r="T178" s="382">
        <v>44700</v>
      </c>
      <c r="U178" s="382">
        <v>47408</v>
      </c>
      <c r="V178" s="382">
        <v>50116</v>
      </c>
      <c r="W178" s="382">
        <v>52824</v>
      </c>
      <c r="X178" s="382">
        <v>55532</v>
      </c>
      <c r="Y178" s="382">
        <v>58240</v>
      </c>
      <c r="Z178" s="382">
        <v>60948</v>
      </c>
      <c r="AA178" s="383">
        <v>63656</v>
      </c>
      <c r="AB178" s="381">
        <v>54150</v>
      </c>
      <c r="AC178" s="382">
        <v>71500</v>
      </c>
      <c r="AD178" s="382">
        <v>75832</v>
      </c>
      <c r="AE178" s="382">
        <v>80164</v>
      </c>
      <c r="AF178" s="382">
        <v>84496</v>
      </c>
      <c r="AG178" s="382">
        <v>88828</v>
      </c>
      <c r="AH178" s="382">
        <v>93160</v>
      </c>
      <c r="AI178" s="382">
        <v>97492</v>
      </c>
      <c r="AJ178" s="383">
        <v>101824</v>
      </c>
      <c r="AL178" s="382">
        <v>33950</v>
      </c>
      <c r="AM178" s="382">
        <v>44850</v>
      </c>
      <c r="AN178" s="382">
        <v>47566</v>
      </c>
      <c r="AO178" s="382">
        <v>50282</v>
      </c>
      <c r="AP178" s="382">
        <v>52998</v>
      </c>
      <c r="AQ178" s="382">
        <v>55714</v>
      </c>
      <c r="AR178" s="382">
        <v>58430</v>
      </c>
      <c r="AS178" s="382">
        <v>61146</v>
      </c>
      <c r="AT178" s="382">
        <v>63862</v>
      </c>
      <c r="AU178" s="381">
        <v>54300</v>
      </c>
      <c r="AV178" s="382">
        <v>71700</v>
      </c>
      <c r="AW178" s="382">
        <v>76044</v>
      </c>
      <c r="AX178" s="382">
        <v>80388</v>
      </c>
      <c r="AY178" s="382">
        <v>84732</v>
      </c>
      <c r="AZ178" s="382">
        <v>89076</v>
      </c>
      <c r="BA178" s="382">
        <v>93420</v>
      </c>
      <c r="BB178" s="382">
        <v>97764</v>
      </c>
      <c r="BC178" s="383">
        <v>102108</v>
      </c>
      <c r="BE178">
        <v>37950</v>
      </c>
      <c r="BF178">
        <v>50100</v>
      </c>
      <c r="BG178">
        <f t="shared" si="28"/>
        <v>53136</v>
      </c>
      <c r="BH178">
        <f t="shared" si="29"/>
        <v>56172</v>
      </c>
      <c r="BI178">
        <f t="shared" si="30"/>
        <v>59208</v>
      </c>
      <c r="BJ178">
        <f t="shared" si="31"/>
        <v>62244</v>
      </c>
      <c r="BK178">
        <f t="shared" si="32"/>
        <v>65280</v>
      </c>
      <c r="BL178">
        <f t="shared" si="33"/>
        <v>68316</v>
      </c>
      <c r="BM178">
        <f t="shared" si="34"/>
        <v>71352</v>
      </c>
      <c r="BN178">
        <v>60700</v>
      </c>
      <c r="BO178">
        <v>80100</v>
      </c>
      <c r="BP178">
        <f t="shared" si="35"/>
        <v>84956</v>
      </c>
      <c r="BQ178">
        <f t="shared" si="36"/>
        <v>89812</v>
      </c>
      <c r="BR178">
        <f t="shared" si="37"/>
        <v>94668</v>
      </c>
      <c r="BS178">
        <f t="shared" si="38"/>
        <v>99524</v>
      </c>
      <c r="BT178">
        <f t="shared" si="39"/>
        <v>104380</v>
      </c>
      <c r="BU178">
        <f t="shared" si="40"/>
        <v>109236</v>
      </c>
      <c r="BV178">
        <f t="shared" si="41"/>
        <v>114092</v>
      </c>
    </row>
    <row r="179" spans="1:74" x14ac:dyDescent="0.35">
      <c r="A179" s="298" t="s">
        <v>369</v>
      </c>
      <c r="C179" s="300">
        <v>42050</v>
      </c>
      <c r="D179" s="300">
        <v>42050</v>
      </c>
      <c r="E179" s="300">
        <v>48357.5</v>
      </c>
      <c r="F179" s="300">
        <v>48357.5</v>
      </c>
      <c r="G179" s="300">
        <v>48357.5</v>
      </c>
      <c r="H179" s="300">
        <v>48357.5</v>
      </c>
      <c r="I179" s="300">
        <v>48357.5</v>
      </c>
      <c r="J179" s="300">
        <v>49800</v>
      </c>
      <c r="K179" s="300">
        <v>52800</v>
      </c>
      <c r="L179" s="300">
        <v>55800</v>
      </c>
      <c r="M179" s="300">
        <v>58850</v>
      </c>
      <c r="N179" s="300">
        <v>61850</v>
      </c>
      <c r="O179" s="300">
        <v>64850</v>
      </c>
      <c r="P179" s="300">
        <v>67900</v>
      </c>
      <c r="Q179" s="300">
        <v>70900</v>
      </c>
      <c r="S179" s="381">
        <v>37700</v>
      </c>
      <c r="T179" s="382">
        <v>49800</v>
      </c>
      <c r="U179" s="382">
        <v>52816</v>
      </c>
      <c r="V179" s="382">
        <v>55832</v>
      </c>
      <c r="W179" s="382">
        <v>58848</v>
      </c>
      <c r="X179" s="382">
        <v>61864</v>
      </c>
      <c r="Y179" s="382">
        <v>64880</v>
      </c>
      <c r="Z179" s="382">
        <v>67896</v>
      </c>
      <c r="AA179" s="383">
        <v>70912</v>
      </c>
      <c r="AB179" s="381">
        <v>60300</v>
      </c>
      <c r="AC179" s="382">
        <v>79600</v>
      </c>
      <c r="AD179" s="382">
        <v>84424</v>
      </c>
      <c r="AE179" s="382">
        <v>89248</v>
      </c>
      <c r="AF179" s="382">
        <v>94072</v>
      </c>
      <c r="AG179" s="382">
        <v>98896</v>
      </c>
      <c r="AH179" s="382">
        <v>103720</v>
      </c>
      <c r="AI179" s="382">
        <v>108544</v>
      </c>
      <c r="AJ179" s="383">
        <v>113368</v>
      </c>
      <c r="AL179" s="382">
        <v>38150</v>
      </c>
      <c r="AM179" s="382">
        <v>50400</v>
      </c>
      <c r="AN179" s="382">
        <v>53452</v>
      </c>
      <c r="AO179" s="382">
        <v>56504</v>
      </c>
      <c r="AP179" s="382">
        <v>59556</v>
      </c>
      <c r="AQ179" s="382">
        <v>62608</v>
      </c>
      <c r="AR179" s="382">
        <v>65660</v>
      </c>
      <c r="AS179" s="382">
        <v>68712</v>
      </c>
      <c r="AT179" s="382">
        <v>71764</v>
      </c>
      <c r="AU179" s="381">
        <v>61050</v>
      </c>
      <c r="AV179" s="382">
        <v>80600</v>
      </c>
      <c r="AW179" s="382">
        <v>85484</v>
      </c>
      <c r="AX179" s="382">
        <v>90368</v>
      </c>
      <c r="AY179" s="382">
        <v>95252</v>
      </c>
      <c r="AZ179" s="382">
        <v>100136</v>
      </c>
      <c r="BA179" s="382">
        <v>105020</v>
      </c>
      <c r="BB179" s="382">
        <v>109904</v>
      </c>
      <c r="BC179" s="383">
        <v>114788</v>
      </c>
      <c r="BE179">
        <v>42650</v>
      </c>
      <c r="BF179">
        <v>56300</v>
      </c>
      <c r="BG179">
        <f t="shared" si="28"/>
        <v>59712</v>
      </c>
      <c r="BH179">
        <f t="shared" si="29"/>
        <v>63124</v>
      </c>
      <c r="BI179">
        <f t="shared" si="30"/>
        <v>66536</v>
      </c>
      <c r="BJ179">
        <f t="shared" si="31"/>
        <v>69948</v>
      </c>
      <c r="BK179">
        <f t="shared" si="32"/>
        <v>73360</v>
      </c>
      <c r="BL179">
        <f t="shared" si="33"/>
        <v>76772</v>
      </c>
      <c r="BM179">
        <f t="shared" si="34"/>
        <v>80184</v>
      </c>
      <c r="BN179">
        <v>68250</v>
      </c>
      <c r="BO179">
        <v>90100</v>
      </c>
      <c r="BP179">
        <f t="shared" si="35"/>
        <v>95560</v>
      </c>
      <c r="BQ179">
        <f t="shared" si="36"/>
        <v>101020</v>
      </c>
      <c r="BR179">
        <f t="shared" si="37"/>
        <v>106480</v>
      </c>
      <c r="BS179">
        <f t="shared" si="38"/>
        <v>111940</v>
      </c>
      <c r="BT179">
        <f t="shared" si="39"/>
        <v>117400</v>
      </c>
      <c r="BU179">
        <f t="shared" si="40"/>
        <v>122860</v>
      </c>
      <c r="BV179">
        <f t="shared" si="41"/>
        <v>128320</v>
      </c>
    </row>
    <row r="180" spans="1:74" x14ac:dyDescent="0.35">
      <c r="A180" s="298" t="s">
        <v>370</v>
      </c>
      <c r="C180" s="300">
        <v>42050</v>
      </c>
      <c r="D180" s="300">
        <v>42050</v>
      </c>
      <c r="E180" s="300">
        <v>48357.5</v>
      </c>
      <c r="F180" s="300">
        <v>48357.5</v>
      </c>
      <c r="G180" s="300">
        <v>48357.5</v>
      </c>
      <c r="H180" s="300">
        <v>48357.5</v>
      </c>
      <c r="I180" s="300">
        <v>48357.5</v>
      </c>
      <c r="J180" s="300">
        <v>48357.5</v>
      </c>
      <c r="K180" s="300">
        <v>48357.5</v>
      </c>
      <c r="L180" s="300">
        <v>50100</v>
      </c>
      <c r="M180" s="300">
        <v>52850</v>
      </c>
      <c r="N180" s="300">
        <v>55550</v>
      </c>
      <c r="O180" s="300">
        <v>58250</v>
      </c>
      <c r="P180" s="300">
        <v>60950</v>
      </c>
      <c r="Q180" s="300">
        <v>63650</v>
      </c>
      <c r="S180" s="381">
        <v>33850</v>
      </c>
      <c r="T180" s="382">
        <v>44700</v>
      </c>
      <c r="U180" s="382">
        <v>47408</v>
      </c>
      <c r="V180" s="382">
        <v>50116</v>
      </c>
      <c r="W180" s="382">
        <v>52824</v>
      </c>
      <c r="X180" s="382">
        <v>55532</v>
      </c>
      <c r="Y180" s="382">
        <v>58240</v>
      </c>
      <c r="Z180" s="382">
        <v>60948</v>
      </c>
      <c r="AA180" s="383">
        <v>63656</v>
      </c>
      <c r="AB180" s="381">
        <v>54150</v>
      </c>
      <c r="AC180" s="382">
        <v>71500</v>
      </c>
      <c r="AD180" s="382">
        <v>75832</v>
      </c>
      <c r="AE180" s="382">
        <v>80164</v>
      </c>
      <c r="AF180" s="382">
        <v>84496</v>
      </c>
      <c r="AG180" s="382">
        <v>88828</v>
      </c>
      <c r="AH180" s="382">
        <v>93160</v>
      </c>
      <c r="AI180" s="382">
        <v>97492</v>
      </c>
      <c r="AJ180" s="383">
        <v>101824</v>
      </c>
      <c r="AL180" s="382">
        <v>34100</v>
      </c>
      <c r="AM180" s="382">
        <v>45050</v>
      </c>
      <c r="AN180" s="382">
        <v>47778</v>
      </c>
      <c r="AO180" s="382">
        <v>50506</v>
      </c>
      <c r="AP180" s="382">
        <v>53234</v>
      </c>
      <c r="AQ180" s="382">
        <v>55962</v>
      </c>
      <c r="AR180" s="382">
        <v>58690</v>
      </c>
      <c r="AS180" s="382">
        <v>61418</v>
      </c>
      <c r="AT180" s="382">
        <v>64146</v>
      </c>
      <c r="AU180" s="381">
        <v>54550</v>
      </c>
      <c r="AV180" s="382">
        <v>72000</v>
      </c>
      <c r="AW180" s="382">
        <v>76364</v>
      </c>
      <c r="AX180" s="382">
        <v>80728</v>
      </c>
      <c r="AY180" s="382">
        <v>85092</v>
      </c>
      <c r="AZ180" s="382">
        <v>89456</v>
      </c>
      <c r="BA180" s="382">
        <v>93820</v>
      </c>
      <c r="BB180" s="382">
        <v>98184</v>
      </c>
      <c r="BC180" s="383">
        <v>102548</v>
      </c>
      <c r="BE180">
        <v>38050</v>
      </c>
      <c r="BF180">
        <v>50250</v>
      </c>
      <c r="BG180">
        <f t="shared" si="28"/>
        <v>53294</v>
      </c>
      <c r="BH180">
        <f t="shared" si="29"/>
        <v>56338</v>
      </c>
      <c r="BI180">
        <f t="shared" si="30"/>
        <v>59382</v>
      </c>
      <c r="BJ180">
        <f t="shared" si="31"/>
        <v>62426</v>
      </c>
      <c r="BK180">
        <f t="shared" si="32"/>
        <v>65470</v>
      </c>
      <c r="BL180">
        <f t="shared" si="33"/>
        <v>68514</v>
      </c>
      <c r="BM180">
        <f t="shared" si="34"/>
        <v>71558</v>
      </c>
      <c r="BN180">
        <v>60900</v>
      </c>
      <c r="BO180">
        <v>80400</v>
      </c>
      <c r="BP180">
        <f t="shared" si="35"/>
        <v>85272</v>
      </c>
      <c r="BQ180">
        <f t="shared" si="36"/>
        <v>90144</v>
      </c>
      <c r="BR180">
        <f t="shared" si="37"/>
        <v>95016</v>
      </c>
      <c r="BS180">
        <f t="shared" si="38"/>
        <v>99888</v>
      </c>
      <c r="BT180">
        <f t="shared" si="39"/>
        <v>104760</v>
      </c>
      <c r="BU180">
        <f t="shared" si="40"/>
        <v>109632</v>
      </c>
      <c r="BV180">
        <f t="shared" si="41"/>
        <v>114504</v>
      </c>
    </row>
    <row r="181" spans="1:74" x14ac:dyDescent="0.35">
      <c r="A181" s="298" t="s">
        <v>371</v>
      </c>
      <c r="C181" s="300">
        <v>42050</v>
      </c>
      <c r="D181" s="300">
        <v>42050</v>
      </c>
      <c r="E181" s="300">
        <v>48357.5</v>
      </c>
      <c r="F181" s="300">
        <v>48357.5</v>
      </c>
      <c r="G181" s="300">
        <v>48357.5</v>
      </c>
      <c r="H181" s="300">
        <v>48357.5</v>
      </c>
      <c r="I181" s="300">
        <v>48357.5</v>
      </c>
      <c r="J181" s="300">
        <v>48357.5</v>
      </c>
      <c r="K181" s="300">
        <v>48357.5</v>
      </c>
      <c r="L181" s="300">
        <v>50100</v>
      </c>
      <c r="M181" s="300">
        <v>52850</v>
      </c>
      <c r="N181" s="300">
        <v>55550</v>
      </c>
      <c r="O181" s="300">
        <v>58250</v>
      </c>
      <c r="P181" s="300">
        <v>60950</v>
      </c>
      <c r="Q181" s="300">
        <v>63650</v>
      </c>
      <c r="S181" s="381">
        <v>33850</v>
      </c>
      <c r="T181" s="382">
        <v>44700</v>
      </c>
      <c r="U181" s="382">
        <v>47408</v>
      </c>
      <c r="V181" s="382">
        <v>50116</v>
      </c>
      <c r="W181" s="382">
        <v>52824</v>
      </c>
      <c r="X181" s="382">
        <v>55532</v>
      </c>
      <c r="Y181" s="382">
        <v>58240</v>
      </c>
      <c r="Z181" s="382">
        <v>60948</v>
      </c>
      <c r="AA181" s="383">
        <v>63656</v>
      </c>
      <c r="AB181" s="381">
        <v>54150</v>
      </c>
      <c r="AC181" s="382">
        <v>71500</v>
      </c>
      <c r="AD181" s="382">
        <v>75832</v>
      </c>
      <c r="AE181" s="382">
        <v>80164</v>
      </c>
      <c r="AF181" s="382">
        <v>84496</v>
      </c>
      <c r="AG181" s="382">
        <v>88828</v>
      </c>
      <c r="AH181" s="382">
        <v>93160</v>
      </c>
      <c r="AI181" s="382">
        <v>97492</v>
      </c>
      <c r="AJ181" s="383">
        <v>101824</v>
      </c>
      <c r="AL181" s="382">
        <v>33950</v>
      </c>
      <c r="AM181" s="382">
        <v>44850</v>
      </c>
      <c r="AN181" s="382">
        <v>47566</v>
      </c>
      <c r="AO181" s="382">
        <v>50282</v>
      </c>
      <c r="AP181" s="382">
        <v>52998</v>
      </c>
      <c r="AQ181" s="382">
        <v>55714</v>
      </c>
      <c r="AR181" s="382">
        <v>58430</v>
      </c>
      <c r="AS181" s="382">
        <v>61146</v>
      </c>
      <c r="AT181" s="382">
        <v>63862</v>
      </c>
      <c r="AU181" s="381">
        <v>54300</v>
      </c>
      <c r="AV181" s="382">
        <v>71700</v>
      </c>
      <c r="AW181" s="382">
        <v>76044</v>
      </c>
      <c r="AX181" s="382">
        <v>80388</v>
      </c>
      <c r="AY181" s="382">
        <v>84732</v>
      </c>
      <c r="AZ181" s="382">
        <v>89076</v>
      </c>
      <c r="BA181" s="382">
        <v>93420</v>
      </c>
      <c r="BB181" s="382">
        <v>97764</v>
      </c>
      <c r="BC181" s="383">
        <v>102108</v>
      </c>
      <c r="BE181">
        <v>37950</v>
      </c>
      <c r="BF181">
        <v>50100</v>
      </c>
      <c r="BG181">
        <f t="shared" si="28"/>
        <v>53136</v>
      </c>
      <c r="BH181">
        <f t="shared" si="29"/>
        <v>56172</v>
      </c>
      <c r="BI181">
        <f t="shared" si="30"/>
        <v>59208</v>
      </c>
      <c r="BJ181">
        <f t="shared" si="31"/>
        <v>62244</v>
      </c>
      <c r="BK181">
        <f t="shared" si="32"/>
        <v>65280</v>
      </c>
      <c r="BL181">
        <f t="shared" si="33"/>
        <v>68316</v>
      </c>
      <c r="BM181">
        <f t="shared" si="34"/>
        <v>71352</v>
      </c>
      <c r="BN181">
        <v>60700</v>
      </c>
      <c r="BO181">
        <v>80100</v>
      </c>
      <c r="BP181">
        <f t="shared" si="35"/>
        <v>84956</v>
      </c>
      <c r="BQ181">
        <f t="shared" si="36"/>
        <v>89812</v>
      </c>
      <c r="BR181">
        <f t="shared" si="37"/>
        <v>94668</v>
      </c>
      <c r="BS181">
        <f t="shared" si="38"/>
        <v>99524</v>
      </c>
      <c r="BT181">
        <f t="shared" si="39"/>
        <v>104380</v>
      </c>
      <c r="BU181">
        <f t="shared" si="40"/>
        <v>109236</v>
      </c>
      <c r="BV181">
        <f t="shared" si="41"/>
        <v>114092</v>
      </c>
    </row>
    <row r="182" spans="1:74" x14ac:dyDescent="0.35">
      <c r="A182" s="298" t="s">
        <v>372</v>
      </c>
      <c r="C182" s="300">
        <v>42050</v>
      </c>
      <c r="D182" s="300">
        <v>42050</v>
      </c>
      <c r="E182" s="300">
        <v>48357.5</v>
      </c>
      <c r="F182" s="300">
        <v>48357.5</v>
      </c>
      <c r="G182" s="300">
        <v>48357.5</v>
      </c>
      <c r="H182" s="300">
        <v>48357.5</v>
      </c>
      <c r="I182" s="300">
        <v>48357.5</v>
      </c>
      <c r="J182" s="300">
        <v>48357.5</v>
      </c>
      <c r="K182" s="300">
        <v>50300</v>
      </c>
      <c r="L182" s="300">
        <v>53150</v>
      </c>
      <c r="M182" s="300">
        <v>56050</v>
      </c>
      <c r="N182" s="300">
        <v>58900</v>
      </c>
      <c r="O182" s="300">
        <v>61750</v>
      </c>
      <c r="P182" s="300">
        <v>64650</v>
      </c>
      <c r="Q182" s="300">
        <v>67500</v>
      </c>
      <c r="S182" s="381">
        <v>37050</v>
      </c>
      <c r="T182" s="382">
        <v>48950</v>
      </c>
      <c r="U182" s="382">
        <v>51914</v>
      </c>
      <c r="V182" s="382">
        <v>54878</v>
      </c>
      <c r="W182" s="382">
        <v>57842</v>
      </c>
      <c r="X182" s="382">
        <v>60806</v>
      </c>
      <c r="Y182" s="382">
        <v>63770</v>
      </c>
      <c r="Z182" s="382">
        <v>66734</v>
      </c>
      <c r="AA182" s="383">
        <v>69698</v>
      </c>
      <c r="AB182" s="381">
        <v>59300</v>
      </c>
      <c r="AC182" s="382">
        <v>78300</v>
      </c>
      <c r="AD182" s="382">
        <v>83044</v>
      </c>
      <c r="AE182" s="382">
        <v>87788</v>
      </c>
      <c r="AF182" s="382">
        <v>92532</v>
      </c>
      <c r="AG182" s="382">
        <v>97276</v>
      </c>
      <c r="AH182" s="382">
        <v>102020</v>
      </c>
      <c r="AI182" s="382">
        <v>106764</v>
      </c>
      <c r="AJ182" s="383">
        <v>111508</v>
      </c>
      <c r="AL182" s="382">
        <v>37050</v>
      </c>
      <c r="AM182" s="382">
        <v>48950</v>
      </c>
      <c r="AN182" s="382">
        <v>51914</v>
      </c>
      <c r="AO182" s="382">
        <v>54878</v>
      </c>
      <c r="AP182" s="382">
        <v>57842</v>
      </c>
      <c r="AQ182" s="382">
        <v>60806</v>
      </c>
      <c r="AR182" s="382">
        <v>63770</v>
      </c>
      <c r="AS182" s="382">
        <v>66734</v>
      </c>
      <c r="AT182" s="382">
        <v>69698</v>
      </c>
      <c r="AU182" s="381">
        <v>59300</v>
      </c>
      <c r="AV182" s="382">
        <v>78300</v>
      </c>
      <c r="AW182" s="382">
        <v>83044</v>
      </c>
      <c r="AX182" s="382">
        <v>87788</v>
      </c>
      <c r="AY182" s="382">
        <v>92532</v>
      </c>
      <c r="AZ182" s="382">
        <v>97276</v>
      </c>
      <c r="BA182" s="382">
        <v>102020</v>
      </c>
      <c r="BB182" s="382">
        <v>106764</v>
      </c>
      <c r="BC182" s="383">
        <v>111508</v>
      </c>
      <c r="BE182">
        <v>38050</v>
      </c>
      <c r="BF182">
        <v>50250</v>
      </c>
      <c r="BG182">
        <f t="shared" si="28"/>
        <v>53294</v>
      </c>
      <c r="BH182">
        <f t="shared" si="29"/>
        <v>56338</v>
      </c>
      <c r="BI182">
        <f t="shared" si="30"/>
        <v>59382</v>
      </c>
      <c r="BJ182">
        <f t="shared" si="31"/>
        <v>62426</v>
      </c>
      <c r="BK182">
        <f t="shared" si="32"/>
        <v>65470</v>
      </c>
      <c r="BL182">
        <f t="shared" si="33"/>
        <v>68514</v>
      </c>
      <c r="BM182">
        <f t="shared" si="34"/>
        <v>71558</v>
      </c>
      <c r="BN182">
        <v>60900</v>
      </c>
      <c r="BO182">
        <v>80400</v>
      </c>
      <c r="BP182">
        <f t="shared" si="35"/>
        <v>85272</v>
      </c>
      <c r="BQ182">
        <f t="shared" si="36"/>
        <v>90144</v>
      </c>
      <c r="BR182">
        <f t="shared" si="37"/>
        <v>95016</v>
      </c>
      <c r="BS182">
        <f t="shared" si="38"/>
        <v>99888</v>
      </c>
      <c r="BT182">
        <f t="shared" si="39"/>
        <v>104760</v>
      </c>
      <c r="BU182">
        <f t="shared" si="40"/>
        <v>109632</v>
      </c>
      <c r="BV182">
        <f t="shared" si="41"/>
        <v>114504</v>
      </c>
    </row>
    <row r="183" spans="1:74" x14ac:dyDescent="0.35">
      <c r="A183" s="298" t="s">
        <v>373</v>
      </c>
      <c r="C183" s="300">
        <v>42050</v>
      </c>
      <c r="D183" s="300">
        <v>42050</v>
      </c>
      <c r="E183" s="300">
        <v>48357.5</v>
      </c>
      <c r="F183" s="300">
        <v>48357.5</v>
      </c>
      <c r="G183" s="300">
        <v>48357.5</v>
      </c>
      <c r="H183" s="300">
        <v>48357.5</v>
      </c>
      <c r="I183" s="300">
        <v>48357.5</v>
      </c>
      <c r="J183" s="300">
        <v>48357.5</v>
      </c>
      <c r="K183" s="300">
        <v>48357.5</v>
      </c>
      <c r="L183" s="300">
        <v>50100</v>
      </c>
      <c r="M183" s="300">
        <v>52850</v>
      </c>
      <c r="N183" s="300">
        <v>55550</v>
      </c>
      <c r="O183" s="300">
        <v>58250</v>
      </c>
      <c r="P183" s="300">
        <v>60950</v>
      </c>
      <c r="Q183" s="300">
        <v>63650</v>
      </c>
      <c r="S183" s="381">
        <v>33850</v>
      </c>
      <c r="T183" s="382">
        <v>44700</v>
      </c>
      <c r="U183" s="382">
        <v>47408</v>
      </c>
      <c r="V183" s="382">
        <v>50116</v>
      </c>
      <c r="W183" s="382">
        <v>52824</v>
      </c>
      <c r="X183" s="382">
        <v>55532</v>
      </c>
      <c r="Y183" s="382">
        <v>58240</v>
      </c>
      <c r="Z183" s="382">
        <v>60948</v>
      </c>
      <c r="AA183" s="383">
        <v>63656</v>
      </c>
      <c r="AB183" s="381">
        <v>54150</v>
      </c>
      <c r="AC183" s="382">
        <v>71500</v>
      </c>
      <c r="AD183" s="382">
        <v>75832</v>
      </c>
      <c r="AE183" s="382">
        <v>80164</v>
      </c>
      <c r="AF183" s="382">
        <v>84496</v>
      </c>
      <c r="AG183" s="382">
        <v>88828</v>
      </c>
      <c r="AH183" s="382">
        <v>93160</v>
      </c>
      <c r="AI183" s="382">
        <v>97492</v>
      </c>
      <c r="AJ183" s="383">
        <v>101824</v>
      </c>
      <c r="AL183" s="382">
        <v>33950</v>
      </c>
      <c r="AM183" s="382">
        <v>44850</v>
      </c>
      <c r="AN183" s="382">
        <v>47566</v>
      </c>
      <c r="AO183" s="382">
        <v>50282</v>
      </c>
      <c r="AP183" s="382">
        <v>52998</v>
      </c>
      <c r="AQ183" s="382">
        <v>55714</v>
      </c>
      <c r="AR183" s="382">
        <v>58430</v>
      </c>
      <c r="AS183" s="382">
        <v>61146</v>
      </c>
      <c r="AT183" s="382">
        <v>63862</v>
      </c>
      <c r="AU183" s="381">
        <v>54300</v>
      </c>
      <c r="AV183" s="382">
        <v>71700</v>
      </c>
      <c r="AW183" s="382">
        <v>76044</v>
      </c>
      <c r="AX183" s="382">
        <v>80388</v>
      </c>
      <c r="AY183" s="382">
        <v>84732</v>
      </c>
      <c r="AZ183" s="382">
        <v>89076</v>
      </c>
      <c r="BA183" s="382">
        <v>93420</v>
      </c>
      <c r="BB183" s="382">
        <v>97764</v>
      </c>
      <c r="BC183" s="383">
        <v>102108</v>
      </c>
      <c r="BE183">
        <v>37950</v>
      </c>
      <c r="BF183">
        <v>50100</v>
      </c>
      <c r="BG183">
        <f t="shared" si="28"/>
        <v>53136</v>
      </c>
      <c r="BH183">
        <f t="shared" si="29"/>
        <v>56172</v>
      </c>
      <c r="BI183">
        <f t="shared" si="30"/>
        <v>59208</v>
      </c>
      <c r="BJ183">
        <f t="shared" si="31"/>
        <v>62244</v>
      </c>
      <c r="BK183">
        <f t="shared" si="32"/>
        <v>65280</v>
      </c>
      <c r="BL183">
        <f t="shared" si="33"/>
        <v>68316</v>
      </c>
      <c r="BM183">
        <f t="shared" si="34"/>
        <v>71352</v>
      </c>
      <c r="BN183">
        <v>60700</v>
      </c>
      <c r="BO183">
        <v>80100</v>
      </c>
      <c r="BP183">
        <f t="shared" si="35"/>
        <v>84956</v>
      </c>
      <c r="BQ183">
        <f t="shared" si="36"/>
        <v>89812</v>
      </c>
      <c r="BR183">
        <f t="shared" si="37"/>
        <v>94668</v>
      </c>
      <c r="BS183">
        <f t="shared" si="38"/>
        <v>99524</v>
      </c>
      <c r="BT183">
        <f t="shared" si="39"/>
        <v>104380</v>
      </c>
      <c r="BU183">
        <f t="shared" si="40"/>
        <v>109236</v>
      </c>
      <c r="BV183">
        <f t="shared" si="41"/>
        <v>114092</v>
      </c>
    </row>
    <row r="184" spans="1:74" x14ac:dyDescent="0.35">
      <c r="A184" s="298" t="s">
        <v>374</v>
      </c>
      <c r="C184" s="300">
        <v>42050</v>
      </c>
      <c r="D184" s="300">
        <v>42050</v>
      </c>
      <c r="E184" s="300">
        <v>48357.5</v>
      </c>
      <c r="F184" s="300">
        <v>48357.5</v>
      </c>
      <c r="G184" s="300">
        <v>48357.5</v>
      </c>
      <c r="H184" s="300">
        <v>48357.5</v>
      </c>
      <c r="I184" s="300">
        <v>51400</v>
      </c>
      <c r="J184" s="300">
        <v>54750</v>
      </c>
      <c r="K184" s="300">
        <v>58050</v>
      </c>
      <c r="L184" s="300">
        <v>61350</v>
      </c>
      <c r="M184" s="300">
        <v>64700</v>
      </c>
      <c r="N184" s="300">
        <v>68000</v>
      </c>
      <c r="O184" s="300">
        <v>71300</v>
      </c>
      <c r="P184" s="300">
        <v>74650</v>
      </c>
      <c r="Q184" s="300">
        <v>77950</v>
      </c>
      <c r="S184" s="381">
        <v>41450</v>
      </c>
      <c r="T184" s="382">
        <v>54750</v>
      </c>
      <c r="U184" s="382">
        <v>58066</v>
      </c>
      <c r="V184" s="382">
        <v>61382</v>
      </c>
      <c r="W184" s="382">
        <v>64698</v>
      </c>
      <c r="X184" s="382">
        <v>68014</v>
      </c>
      <c r="Y184" s="382">
        <v>71330</v>
      </c>
      <c r="Z184" s="382">
        <v>74646</v>
      </c>
      <c r="AA184" s="383">
        <v>77962</v>
      </c>
      <c r="AB184" s="381">
        <v>66300</v>
      </c>
      <c r="AC184" s="382">
        <v>87500</v>
      </c>
      <c r="AD184" s="382">
        <v>92804</v>
      </c>
      <c r="AE184" s="382">
        <v>98108</v>
      </c>
      <c r="AF184" s="382">
        <v>103412</v>
      </c>
      <c r="AG184" s="382">
        <v>108716</v>
      </c>
      <c r="AH184" s="382">
        <v>114020</v>
      </c>
      <c r="AI184" s="382">
        <v>119324</v>
      </c>
      <c r="AJ184" s="383">
        <v>124628</v>
      </c>
      <c r="AL184" s="382">
        <v>42450</v>
      </c>
      <c r="AM184" s="382">
        <v>56050</v>
      </c>
      <c r="AN184" s="382">
        <v>59446</v>
      </c>
      <c r="AO184" s="382">
        <v>62842</v>
      </c>
      <c r="AP184" s="382">
        <v>66238</v>
      </c>
      <c r="AQ184" s="382">
        <v>69634</v>
      </c>
      <c r="AR184" s="382">
        <v>73030</v>
      </c>
      <c r="AS184" s="382">
        <v>76426</v>
      </c>
      <c r="AT184" s="382">
        <v>79822</v>
      </c>
      <c r="AU184" s="381">
        <v>67900</v>
      </c>
      <c r="AV184" s="382">
        <v>89650</v>
      </c>
      <c r="AW184" s="382">
        <v>95082</v>
      </c>
      <c r="AX184" s="382">
        <v>100514</v>
      </c>
      <c r="AY184" s="382">
        <v>105946</v>
      </c>
      <c r="AZ184" s="382">
        <v>111378</v>
      </c>
      <c r="BA184" s="382">
        <v>116810</v>
      </c>
      <c r="BB184" s="382">
        <v>122242</v>
      </c>
      <c r="BC184" s="383">
        <v>127674</v>
      </c>
      <c r="BE184">
        <v>47450</v>
      </c>
      <c r="BF184">
        <v>62650</v>
      </c>
      <c r="BG184">
        <f t="shared" si="28"/>
        <v>66446</v>
      </c>
      <c r="BH184">
        <f t="shared" si="29"/>
        <v>70242</v>
      </c>
      <c r="BI184">
        <f t="shared" si="30"/>
        <v>74038</v>
      </c>
      <c r="BJ184">
        <f t="shared" si="31"/>
        <v>77834</v>
      </c>
      <c r="BK184">
        <f t="shared" si="32"/>
        <v>81630</v>
      </c>
      <c r="BL184">
        <f t="shared" si="33"/>
        <v>85426</v>
      </c>
      <c r="BM184">
        <f t="shared" si="34"/>
        <v>89222</v>
      </c>
      <c r="BN184">
        <v>75900</v>
      </c>
      <c r="BO184">
        <v>100200</v>
      </c>
      <c r="BP184">
        <f t="shared" si="35"/>
        <v>106272</v>
      </c>
      <c r="BQ184">
        <f t="shared" si="36"/>
        <v>112344</v>
      </c>
      <c r="BR184">
        <f t="shared" si="37"/>
        <v>118416</v>
      </c>
      <c r="BS184">
        <f t="shared" si="38"/>
        <v>124488</v>
      </c>
      <c r="BT184">
        <f t="shared" si="39"/>
        <v>130560</v>
      </c>
      <c r="BU184">
        <f t="shared" si="40"/>
        <v>136632</v>
      </c>
      <c r="BV184">
        <f t="shared" si="41"/>
        <v>142704</v>
      </c>
    </row>
    <row r="185" spans="1:74" x14ac:dyDescent="0.35">
      <c r="A185" s="298" t="s">
        <v>375</v>
      </c>
      <c r="C185" s="300">
        <v>42050</v>
      </c>
      <c r="D185" s="300">
        <v>42050</v>
      </c>
      <c r="E185" s="300">
        <v>48357.5</v>
      </c>
      <c r="F185" s="300">
        <v>48357.5</v>
      </c>
      <c r="G185" s="300">
        <v>48357.5</v>
      </c>
      <c r="H185" s="300">
        <v>48357.5</v>
      </c>
      <c r="I185" s="300">
        <v>48357.5</v>
      </c>
      <c r="J185" s="300">
        <v>50300</v>
      </c>
      <c r="K185" s="300">
        <v>53350</v>
      </c>
      <c r="L185" s="300">
        <v>56400</v>
      </c>
      <c r="M185" s="300">
        <v>59450</v>
      </c>
      <c r="N185" s="300">
        <v>62500</v>
      </c>
      <c r="O185" s="300">
        <v>65550</v>
      </c>
      <c r="P185" s="300">
        <v>68600</v>
      </c>
      <c r="Q185" s="300">
        <v>71650</v>
      </c>
      <c r="S185" s="381">
        <v>38100</v>
      </c>
      <c r="T185" s="382">
        <v>50300</v>
      </c>
      <c r="U185" s="382">
        <v>53348</v>
      </c>
      <c r="V185" s="382">
        <v>56396</v>
      </c>
      <c r="W185" s="382">
        <v>59444</v>
      </c>
      <c r="X185" s="382">
        <v>62492</v>
      </c>
      <c r="Y185" s="382">
        <v>65540</v>
      </c>
      <c r="Z185" s="382">
        <v>68588</v>
      </c>
      <c r="AA185" s="383">
        <v>71636</v>
      </c>
      <c r="AB185" s="381">
        <v>60950</v>
      </c>
      <c r="AC185" s="382">
        <v>80450</v>
      </c>
      <c r="AD185" s="382">
        <v>85326</v>
      </c>
      <c r="AE185" s="382">
        <v>90202</v>
      </c>
      <c r="AF185" s="382">
        <v>95078</v>
      </c>
      <c r="AG185" s="382">
        <v>99954</v>
      </c>
      <c r="AH185" s="382">
        <v>104830</v>
      </c>
      <c r="AI185" s="382">
        <v>109706</v>
      </c>
      <c r="AJ185" s="383">
        <v>114582</v>
      </c>
      <c r="AL185" s="382">
        <v>38100</v>
      </c>
      <c r="AM185" s="382">
        <v>50300</v>
      </c>
      <c r="AN185" s="382">
        <v>53348</v>
      </c>
      <c r="AO185" s="382">
        <v>56396</v>
      </c>
      <c r="AP185" s="382">
        <v>59444</v>
      </c>
      <c r="AQ185" s="382">
        <v>62492</v>
      </c>
      <c r="AR185" s="382">
        <v>65540</v>
      </c>
      <c r="AS185" s="382">
        <v>68588</v>
      </c>
      <c r="AT185" s="382">
        <v>71636</v>
      </c>
      <c r="AU185" s="381">
        <v>60950</v>
      </c>
      <c r="AV185" s="382">
        <v>80450</v>
      </c>
      <c r="AW185" s="382">
        <v>85326</v>
      </c>
      <c r="AX185" s="382">
        <v>90202</v>
      </c>
      <c r="AY185" s="382">
        <v>95078</v>
      </c>
      <c r="AZ185" s="382">
        <v>99954</v>
      </c>
      <c r="BA185" s="382">
        <v>104830</v>
      </c>
      <c r="BB185" s="382">
        <v>109706</v>
      </c>
      <c r="BC185" s="383">
        <v>114582</v>
      </c>
      <c r="BE185">
        <v>41650</v>
      </c>
      <c r="BF185">
        <v>55000</v>
      </c>
      <c r="BG185">
        <f t="shared" si="28"/>
        <v>58332</v>
      </c>
      <c r="BH185">
        <f t="shared" si="29"/>
        <v>61664</v>
      </c>
      <c r="BI185">
        <f t="shared" si="30"/>
        <v>64996</v>
      </c>
      <c r="BJ185">
        <f t="shared" si="31"/>
        <v>68328</v>
      </c>
      <c r="BK185">
        <f t="shared" si="32"/>
        <v>71660</v>
      </c>
      <c r="BL185">
        <f t="shared" si="33"/>
        <v>74992</v>
      </c>
      <c r="BM185">
        <f t="shared" si="34"/>
        <v>78324</v>
      </c>
      <c r="BN185">
        <v>66650</v>
      </c>
      <c r="BO185">
        <v>88000</v>
      </c>
      <c r="BP185">
        <f t="shared" si="35"/>
        <v>93332</v>
      </c>
      <c r="BQ185">
        <f t="shared" si="36"/>
        <v>98664</v>
      </c>
      <c r="BR185">
        <f t="shared" si="37"/>
        <v>103996</v>
      </c>
      <c r="BS185">
        <f t="shared" si="38"/>
        <v>109328</v>
      </c>
      <c r="BT185">
        <f t="shared" si="39"/>
        <v>114660</v>
      </c>
      <c r="BU185">
        <f t="shared" si="40"/>
        <v>119992</v>
      </c>
      <c r="BV185">
        <f t="shared" si="41"/>
        <v>125324</v>
      </c>
    </row>
    <row r="186" spans="1:74" x14ac:dyDescent="0.35">
      <c r="A186" s="298" t="s">
        <v>376</v>
      </c>
      <c r="C186" s="300">
        <v>42050</v>
      </c>
      <c r="D186" s="300">
        <v>42050</v>
      </c>
      <c r="E186" s="300">
        <v>48357.5</v>
      </c>
      <c r="F186" s="300">
        <v>48357.5</v>
      </c>
      <c r="G186" s="300">
        <v>48357.5</v>
      </c>
      <c r="H186" s="300">
        <v>48357.5</v>
      </c>
      <c r="I186" s="300">
        <v>48357.5</v>
      </c>
      <c r="J186" s="300">
        <v>48357.5</v>
      </c>
      <c r="K186" s="300">
        <v>48357.5</v>
      </c>
      <c r="L186" s="300">
        <v>50100</v>
      </c>
      <c r="M186" s="300">
        <v>52850</v>
      </c>
      <c r="N186" s="300">
        <v>55550</v>
      </c>
      <c r="O186" s="300">
        <v>58250</v>
      </c>
      <c r="P186" s="300">
        <v>60950</v>
      </c>
      <c r="Q186" s="300">
        <v>63650</v>
      </c>
      <c r="S186" s="381">
        <v>33850</v>
      </c>
      <c r="T186" s="382">
        <v>44700</v>
      </c>
      <c r="U186" s="382">
        <v>47408</v>
      </c>
      <c r="V186" s="382">
        <v>50116</v>
      </c>
      <c r="W186" s="382">
        <v>52824</v>
      </c>
      <c r="X186" s="382">
        <v>55532</v>
      </c>
      <c r="Y186" s="382">
        <v>58240</v>
      </c>
      <c r="Z186" s="382">
        <v>60948</v>
      </c>
      <c r="AA186" s="383">
        <v>63656</v>
      </c>
      <c r="AB186" s="381">
        <v>54150</v>
      </c>
      <c r="AC186" s="382">
        <v>71500</v>
      </c>
      <c r="AD186" s="382">
        <v>75832</v>
      </c>
      <c r="AE186" s="382">
        <v>80164</v>
      </c>
      <c r="AF186" s="382">
        <v>84496</v>
      </c>
      <c r="AG186" s="382">
        <v>88828</v>
      </c>
      <c r="AH186" s="382">
        <v>93160</v>
      </c>
      <c r="AI186" s="382">
        <v>97492</v>
      </c>
      <c r="AJ186" s="383">
        <v>101824</v>
      </c>
      <c r="AL186" s="382">
        <v>33950</v>
      </c>
      <c r="AM186" s="382">
        <v>44850</v>
      </c>
      <c r="AN186" s="382">
        <v>47566</v>
      </c>
      <c r="AO186" s="382">
        <v>50282</v>
      </c>
      <c r="AP186" s="382">
        <v>52998</v>
      </c>
      <c r="AQ186" s="382">
        <v>55714</v>
      </c>
      <c r="AR186" s="382">
        <v>58430</v>
      </c>
      <c r="AS186" s="382">
        <v>61146</v>
      </c>
      <c r="AT186" s="382">
        <v>63862</v>
      </c>
      <c r="AU186" s="381">
        <v>54300</v>
      </c>
      <c r="AV186" s="382">
        <v>71700</v>
      </c>
      <c r="AW186" s="382">
        <v>76044</v>
      </c>
      <c r="AX186" s="382">
        <v>80388</v>
      </c>
      <c r="AY186" s="382">
        <v>84732</v>
      </c>
      <c r="AZ186" s="382">
        <v>89076</v>
      </c>
      <c r="BA186" s="382">
        <v>93420</v>
      </c>
      <c r="BB186" s="382">
        <v>97764</v>
      </c>
      <c r="BC186" s="383">
        <v>102108</v>
      </c>
      <c r="BE186">
        <v>37950</v>
      </c>
      <c r="BF186">
        <v>50100</v>
      </c>
      <c r="BG186">
        <f t="shared" si="28"/>
        <v>53136</v>
      </c>
      <c r="BH186">
        <f t="shared" si="29"/>
        <v>56172</v>
      </c>
      <c r="BI186">
        <f t="shared" si="30"/>
        <v>59208</v>
      </c>
      <c r="BJ186">
        <f t="shared" si="31"/>
        <v>62244</v>
      </c>
      <c r="BK186">
        <f t="shared" si="32"/>
        <v>65280</v>
      </c>
      <c r="BL186">
        <f t="shared" si="33"/>
        <v>68316</v>
      </c>
      <c r="BM186">
        <f t="shared" si="34"/>
        <v>71352</v>
      </c>
      <c r="BN186">
        <v>60700</v>
      </c>
      <c r="BO186">
        <v>80100</v>
      </c>
      <c r="BP186">
        <f t="shared" si="35"/>
        <v>84956</v>
      </c>
      <c r="BQ186">
        <f t="shared" si="36"/>
        <v>89812</v>
      </c>
      <c r="BR186">
        <f t="shared" si="37"/>
        <v>94668</v>
      </c>
      <c r="BS186">
        <f t="shared" si="38"/>
        <v>99524</v>
      </c>
      <c r="BT186">
        <f t="shared" si="39"/>
        <v>104380</v>
      </c>
      <c r="BU186">
        <f t="shared" si="40"/>
        <v>109236</v>
      </c>
      <c r="BV186">
        <f t="shared" si="41"/>
        <v>114092</v>
      </c>
    </row>
    <row r="187" spans="1:74" x14ac:dyDescent="0.35">
      <c r="A187" s="298" t="s">
        <v>377</v>
      </c>
      <c r="C187" s="300">
        <v>45500</v>
      </c>
      <c r="D187" s="300">
        <v>45500</v>
      </c>
      <c r="E187" s="300">
        <v>52325</v>
      </c>
      <c r="F187" s="300">
        <v>52325</v>
      </c>
      <c r="G187" s="300">
        <v>52325</v>
      </c>
      <c r="H187" s="300">
        <v>52800</v>
      </c>
      <c r="I187" s="300">
        <v>56450</v>
      </c>
      <c r="J187" s="300">
        <v>60100</v>
      </c>
      <c r="K187" s="300">
        <v>63700</v>
      </c>
      <c r="L187" s="300">
        <v>67350</v>
      </c>
      <c r="M187" s="300">
        <v>71000</v>
      </c>
      <c r="N187" s="300">
        <v>74650</v>
      </c>
      <c r="O187" s="300">
        <v>78300</v>
      </c>
      <c r="P187" s="300">
        <v>81900</v>
      </c>
      <c r="Q187" s="300">
        <v>85550</v>
      </c>
      <c r="S187" s="381">
        <v>45500</v>
      </c>
      <c r="T187" s="382">
        <v>60100</v>
      </c>
      <c r="U187" s="382">
        <v>63740</v>
      </c>
      <c r="V187" s="382">
        <v>67380</v>
      </c>
      <c r="W187" s="382">
        <v>71020</v>
      </c>
      <c r="X187" s="382">
        <v>74660</v>
      </c>
      <c r="Y187" s="382">
        <v>78300</v>
      </c>
      <c r="Z187" s="382">
        <v>81940</v>
      </c>
      <c r="AA187" s="383">
        <v>85580</v>
      </c>
      <c r="AB187" s="381">
        <v>72800</v>
      </c>
      <c r="AC187" s="382">
        <v>96100</v>
      </c>
      <c r="AD187" s="382">
        <v>101924</v>
      </c>
      <c r="AE187" s="382">
        <v>107748</v>
      </c>
      <c r="AF187" s="382">
        <v>113572</v>
      </c>
      <c r="AG187" s="382">
        <v>119396</v>
      </c>
      <c r="AH187" s="382">
        <v>125220</v>
      </c>
      <c r="AI187" s="382">
        <v>131044</v>
      </c>
      <c r="AJ187" s="383">
        <v>136868</v>
      </c>
      <c r="AL187" s="382">
        <v>46600</v>
      </c>
      <c r="AM187" s="382">
        <v>61550</v>
      </c>
      <c r="AN187" s="382">
        <v>65278</v>
      </c>
      <c r="AO187" s="382">
        <v>69006</v>
      </c>
      <c r="AP187" s="382">
        <v>72734</v>
      </c>
      <c r="AQ187" s="382">
        <v>76462</v>
      </c>
      <c r="AR187" s="382">
        <v>80190</v>
      </c>
      <c r="AS187" s="382">
        <v>83918</v>
      </c>
      <c r="AT187" s="382">
        <v>87646</v>
      </c>
      <c r="AU187" s="381">
        <v>74550</v>
      </c>
      <c r="AV187" s="382">
        <v>98400</v>
      </c>
      <c r="AW187" s="382">
        <v>104364</v>
      </c>
      <c r="AX187" s="382">
        <v>110328</v>
      </c>
      <c r="AY187" s="382">
        <v>116292</v>
      </c>
      <c r="AZ187" s="382">
        <v>122256</v>
      </c>
      <c r="BA187" s="382">
        <v>128220</v>
      </c>
      <c r="BB187" s="382">
        <v>134184</v>
      </c>
      <c r="BC187" s="383">
        <v>140148</v>
      </c>
      <c r="BE187">
        <v>52100</v>
      </c>
      <c r="BF187">
        <v>68800</v>
      </c>
      <c r="BG187">
        <f t="shared" si="28"/>
        <v>72968</v>
      </c>
      <c r="BH187">
        <f t="shared" si="29"/>
        <v>77136</v>
      </c>
      <c r="BI187">
        <f t="shared" si="30"/>
        <v>81304</v>
      </c>
      <c r="BJ187">
        <f t="shared" si="31"/>
        <v>85472</v>
      </c>
      <c r="BK187">
        <f t="shared" si="32"/>
        <v>89640</v>
      </c>
      <c r="BL187">
        <f t="shared" si="33"/>
        <v>93808</v>
      </c>
      <c r="BM187">
        <f t="shared" si="34"/>
        <v>97976</v>
      </c>
      <c r="BN187">
        <v>83350</v>
      </c>
      <c r="BO187">
        <v>110000</v>
      </c>
      <c r="BP187">
        <f t="shared" si="35"/>
        <v>116668</v>
      </c>
      <c r="BQ187">
        <f t="shared" si="36"/>
        <v>123336</v>
      </c>
      <c r="BR187">
        <f t="shared" si="37"/>
        <v>130004</v>
      </c>
      <c r="BS187">
        <f t="shared" si="38"/>
        <v>136672</v>
      </c>
      <c r="BT187">
        <f t="shared" si="39"/>
        <v>143340</v>
      </c>
      <c r="BU187">
        <f t="shared" si="40"/>
        <v>150008</v>
      </c>
      <c r="BV187">
        <f t="shared" si="41"/>
        <v>156676</v>
      </c>
    </row>
    <row r="188" spans="1:74" x14ac:dyDescent="0.35">
      <c r="A188" s="298" t="s">
        <v>378</v>
      </c>
      <c r="C188" s="300">
        <v>42050</v>
      </c>
      <c r="D188" s="300">
        <v>42050</v>
      </c>
      <c r="E188" s="300">
        <v>48357.5</v>
      </c>
      <c r="F188" s="300">
        <v>48357.5</v>
      </c>
      <c r="G188" s="300">
        <v>48357.5</v>
      </c>
      <c r="H188" s="300">
        <v>48357.5</v>
      </c>
      <c r="I188" s="300">
        <v>48357.5</v>
      </c>
      <c r="J188" s="300">
        <v>49350</v>
      </c>
      <c r="K188" s="300">
        <v>52300</v>
      </c>
      <c r="L188" s="300">
        <v>55300</v>
      </c>
      <c r="M188" s="300">
        <v>58300</v>
      </c>
      <c r="N188" s="300">
        <v>61300</v>
      </c>
      <c r="O188" s="300">
        <v>64250</v>
      </c>
      <c r="P188" s="300">
        <v>67250</v>
      </c>
      <c r="Q188" s="300">
        <v>70250</v>
      </c>
      <c r="S188" s="381">
        <v>37350</v>
      </c>
      <c r="T188" s="382">
        <v>49350</v>
      </c>
      <c r="U188" s="382">
        <v>52338</v>
      </c>
      <c r="V188" s="382">
        <v>55326</v>
      </c>
      <c r="W188" s="382">
        <v>58314</v>
      </c>
      <c r="X188" s="382">
        <v>61302</v>
      </c>
      <c r="Y188" s="382">
        <v>64290</v>
      </c>
      <c r="Z188" s="382">
        <v>67278</v>
      </c>
      <c r="AA188" s="383">
        <v>70266</v>
      </c>
      <c r="AB188" s="381">
        <v>59750</v>
      </c>
      <c r="AC188" s="382">
        <v>78850</v>
      </c>
      <c r="AD188" s="382">
        <v>83630</v>
      </c>
      <c r="AE188" s="382">
        <v>88410</v>
      </c>
      <c r="AF188" s="382">
        <v>93190</v>
      </c>
      <c r="AG188" s="382">
        <v>97970</v>
      </c>
      <c r="AH188" s="382">
        <v>102750</v>
      </c>
      <c r="AI188" s="382">
        <v>107530</v>
      </c>
      <c r="AJ188" s="383">
        <v>112310</v>
      </c>
      <c r="AL188" s="382">
        <v>37350</v>
      </c>
      <c r="AM188" s="382">
        <v>49350</v>
      </c>
      <c r="AN188" s="382">
        <v>52338</v>
      </c>
      <c r="AO188" s="382">
        <v>55326</v>
      </c>
      <c r="AP188" s="382">
        <v>58314</v>
      </c>
      <c r="AQ188" s="382">
        <v>61302</v>
      </c>
      <c r="AR188" s="382">
        <v>64290</v>
      </c>
      <c r="AS188" s="382">
        <v>67278</v>
      </c>
      <c r="AT188" s="382">
        <v>70266</v>
      </c>
      <c r="AU188" s="381">
        <v>59750</v>
      </c>
      <c r="AV188" s="382">
        <v>78850</v>
      </c>
      <c r="AW188" s="382">
        <v>83630</v>
      </c>
      <c r="AX188" s="382">
        <v>88410</v>
      </c>
      <c r="AY188" s="382">
        <v>93190</v>
      </c>
      <c r="AZ188" s="382">
        <v>97970</v>
      </c>
      <c r="BA188" s="382">
        <v>102750</v>
      </c>
      <c r="BB188" s="382">
        <v>107530</v>
      </c>
      <c r="BC188" s="383">
        <v>112310</v>
      </c>
      <c r="BE188">
        <v>41650</v>
      </c>
      <c r="BF188">
        <v>55000</v>
      </c>
      <c r="BG188">
        <f t="shared" si="28"/>
        <v>58332</v>
      </c>
      <c r="BH188">
        <f t="shared" si="29"/>
        <v>61664</v>
      </c>
      <c r="BI188">
        <f t="shared" si="30"/>
        <v>64996</v>
      </c>
      <c r="BJ188">
        <f t="shared" si="31"/>
        <v>68328</v>
      </c>
      <c r="BK188">
        <f t="shared" si="32"/>
        <v>71660</v>
      </c>
      <c r="BL188">
        <f t="shared" si="33"/>
        <v>74992</v>
      </c>
      <c r="BM188">
        <f t="shared" si="34"/>
        <v>78324</v>
      </c>
      <c r="BN188">
        <v>66650</v>
      </c>
      <c r="BO188">
        <v>88000</v>
      </c>
      <c r="BP188">
        <f t="shared" si="35"/>
        <v>93332</v>
      </c>
      <c r="BQ188">
        <f t="shared" si="36"/>
        <v>98664</v>
      </c>
      <c r="BR188">
        <f t="shared" si="37"/>
        <v>103996</v>
      </c>
      <c r="BS188">
        <f t="shared" si="38"/>
        <v>109328</v>
      </c>
      <c r="BT188">
        <f t="shared" si="39"/>
        <v>114660</v>
      </c>
      <c r="BU188">
        <f t="shared" si="40"/>
        <v>119992</v>
      </c>
      <c r="BV188">
        <f t="shared" si="41"/>
        <v>125324</v>
      </c>
    </row>
    <row r="189" spans="1:74" x14ac:dyDescent="0.35">
      <c r="A189" s="298" t="s">
        <v>379</v>
      </c>
      <c r="C189" s="300">
        <v>53650</v>
      </c>
      <c r="D189" s="300">
        <v>53650</v>
      </c>
      <c r="E189" s="300">
        <v>61697.5</v>
      </c>
      <c r="F189" s="300">
        <v>61697.5</v>
      </c>
      <c r="G189" s="300">
        <v>61697.5</v>
      </c>
      <c r="H189" s="300">
        <v>62250</v>
      </c>
      <c r="I189" s="300">
        <v>66550</v>
      </c>
      <c r="J189" s="300">
        <v>70850</v>
      </c>
      <c r="K189" s="300">
        <v>75150</v>
      </c>
      <c r="L189" s="300">
        <v>79450</v>
      </c>
      <c r="M189" s="300">
        <v>83700</v>
      </c>
      <c r="N189" s="300">
        <v>88000</v>
      </c>
      <c r="O189" s="300">
        <v>92300</v>
      </c>
      <c r="P189" s="300">
        <v>96600</v>
      </c>
      <c r="Q189" s="300">
        <v>100900</v>
      </c>
      <c r="S189" s="381">
        <v>53650</v>
      </c>
      <c r="T189" s="382">
        <v>70850</v>
      </c>
      <c r="U189" s="382">
        <v>75142</v>
      </c>
      <c r="V189" s="382">
        <v>79434</v>
      </c>
      <c r="W189" s="382">
        <v>83726</v>
      </c>
      <c r="X189" s="382">
        <v>88018</v>
      </c>
      <c r="Y189" s="382">
        <v>92310</v>
      </c>
      <c r="Z189" s="382">
        <v>96602</v>
      </c>
      <c r="AA189" s="383">
        <v>100894</v>
      </c>
      <c r="AB189" s="381">
        <v>78500</v>
      </c>
      <c r="AC189" s="382">
        <v>103600</v>
      </c>
      <c r="AD189" s="382">
        <v>109880</v>
      </c>
      <c r="AE189" s="382">
        <v>116160</v>
      </c>
      <c r="AF189" s="382">
        <v>122440</v>
      </c>
      <c r="AG189" s="382">
        <v>128720</v>
      </c>
      <c r="AH189" s="382">
        <v>135000</v>
      </c>
      <c r="AI189" s="382">
        <v>141280</v>
      </c>
      <c r="AJ189" s="383">
        <v>147560</v>
      </c>
      <c r="AL189" s="382">
        <v>53650</v>
      </c>
      <c r="AM189" s="382">
        <v>70850</v>
      </c>
      <c r="AN189" s="382">
        <v>75142</v>
      </c>
      <c r="AO189" s="382">
        <v>79434</v>
      </c>
      <c r="AP189" s="382">
        <v>83726</v>
      </c>
      <c r="AQ189" s="382">
        <v>88018</v>
      </c>
      <c r="AR189" s="382">
        <v>92310</v>
      </c>
      <c r="AS189" s="382">
        <v>96602</v>
      </c>
      <c r="AT189" s="382">
        <v>100894</v>
      </c>
      <c r="AU189" s="381">
        <v>79900</v>
      </c>
      <c r="AV189" s="382">
        <v>105450</v>
      </c>
      <c r="AW189" s="382">
        <v>111842</v>
      </c>
      <c r="AX189" s="382">
        <v>118234</v>
      </c>
      <c r="AY189" s="382">
        <v>124626</v>
      </c>
      <c r="AZ189" s="382">
        <v>131018</v>
      </c>
      <c r="BA189" s="382">
        <v>137410</v>
      </c>
      <c r="BB189" s="382">
        <v>143802</v>
      </c>
      <c r="BC189" s="383">
        <v>150194</v>
      </c>
      <c r="BE189">
        <v>57050</v>
      </c>
      <c r="BF189">
        <v>75350</v>
      </c>
      <c r="BG189">
        <f t="shared" si="28"/>
        <v>79914</v>
      </c>
      <c r="BH189">
        <f t="shared" si="29"/>
        <v>84478</v>
      </c>
      <c r="BI189">
        <f t="shared" si="30"/>
        <v>89042</v>
      </c>
      <c r="BJ189">
        <f t="shared" si="31"/>
        <v>93606</v>
      </c>
      <c r="BK189">
        <f t="shared" si="32"/>
        <v>98170</v>
      </c>
      <c r="BL189">
        <f t="shared" si="33"/>
        <v>102734</v>
      </c>
      <c r="BM189">
        <f t="shared" si="34"/>
        <v>107298</v>
      </c>
      <c r="BN189">
        <v>90000</v>
      </c>
      <c r="BO189">
        <v>118800</v>
      </c>
      <c r="BP189">
        <f t="shared" si="35"/>
        <v>126000</v>
      </c>
      <c r="BQ189">
        <f t="shared" si="36"/>
        <v>133200</v>
      </c>
      <c r="BR189">
        <f t="shared" si="37"/>
        <v>140400</v>
      </c>
      <c r="BS189">
        <f t="shared" si="38"/>
        <v>147600</v>
      </c>
      <c r="BT189">
        <f t="shared" si="39"/>
        <v>154800</v>
      </c>
      <c r="BU189">
        <f t="shared" si="40"/>
        <v>162000</v>
      </c>
      <c r="BV189">
        <f t="shared" si="41"/>
        <v>169200</v>
      </c>
    </row>
    <row r="190" spans="1:74" x14ac:dyDescent="0.35">
      <c r="A190" s="298" t="s">
        <v>380</v>
      </c>
      <c r="C190" s="300">
        <v>42050</v>
      </c>
      <c r="D190" s="300">
        <v>42050</v>
      </c>
      <c r="E190" s="300">
        <v>48357.5</v>
      </c>
      <c r="F190" s="300">
        <v>48357.5</v>
      </c>
      <c r="G190" s="300">
        <v>48357.5</v>
      </c>
      <c r="H190" s="300">
        <v>48357.5</v>
      </c>
      <c r="I190" s="300">
        <v>48357.5</v>
      </c>
      <c r="J190" s="300">
        <v>48357.5</v>
      </c>
      <c r="K190" s="300">
        <v>48357.5</v>
      </c>
      <c r="L190" s="300">
        <v>50100</v>
      </c>
      <c r="M190" s="300">
        <v>52850</v>
      </c>
      <c r="N190" s="300">
        <v>55550</v>
      </c>
      <c r="O190" s="300">
        <v>58250</v>
      </c>
      <c r="P190" s="300">
        <v>60950</v>
      </c>
      <c r="Q190" s="300">
        <v>63650</v>
      </c>
      <c r="S190" s="381">
        <v>33850</v>
      </c>
      <c r="T190" s="382">
        <v>44700</v>
      </c>
      <c r="U190" s="382">
        <v>47408</v>
      </c>
      <c r="V190" s="382">
        <v>50116</v>
      </c>
      <c r="W190" s="382">
        <v>52824</v>
      </c>
      <c r="X190" s="382">
        <v>55532</v>
      </c>
      <c r="Y190" s="382">
        <v>58240</v>
      </c>
      <c r="Z190" s="382">
        <v>60948</v>
      </c>
      <c r="AA190" s="383">
        <v>63656</v>
      </c>
      <c r="AB190" s="381">
        <v>54150</v>
      </c>
      <c r="AC190" s="382">
        <v>71500</v>
      </c>
      <c r="AD190" s="382">
        <v>75832</v>
      </c>
      <c r="AE190" s="382">
        <v>80164</v>
      </c>
      <c r="AF190" s="382">
        <v>84496</v>
      </c>
      <c r="AG190" s="382">
        <v>88828</v>
      </c>
      <c r="AH190" s="382">
        <v>93160</v>
      </c>
      <c r="AI190" s="382">
        <v>97492</v>
      </c>
      <c r="AJ190" s="383">
        <v>101824</v>
      </c>
      <c r="AL190" s="382">
        <v>33950</v>
      </c>
      <c r="AM190" s="382">
        <v>44850</v>
      </c>
      <c r="AN190" s="382">
        <v>47566</v>
      </c>
      <c r="AO190" s="382">
        <v>50282</v>
      </c>
      <c r="AP190" s="382">
        <v>52998</v>
      </c>
      <c r="AQ190" s="382">
        <v>55714</v>
      </c>
      <c r="AR190" s="382">
        <v>58430</v>
      </c>
      <c r="AS190" s="382">
        <v>61146</v>
      </c>
      <c r="AT190" s="382">
        <v>63862</v>
      </c>
      <c r="AU190" s="381">
        <v>54300</v>
      </c>
      <c r="AV190" s="382">
        <v>71700</v>
      </c>
      <c r="AW190" s="382">
        <v>76044</v>
      </c>
      <c r="AX190" s="382">
        <v>80388</v>
      </c>
      <c r="AY190" s="382">
        <v>84732</v>
      </c>
      <c r="AZ190" s="382">
        <v>89076</v>
      </c>
      <c r="BA190" s="382">
        <v>93420</v>
      </c>
      <c r="BB190" s="382">
        <v>97764</v>
      </c>
      <c r="BC190" s="383">
        <v>102108</v>
      </c>
      <c r="BE190">
        <v>37950</v>
      </c>
      <c r="BF190">
        <v>50100</v>
      </c>
      <c r="BG190">
        <f t="shared" si="28"/>
        <v>53136</v>
      </c>
      <c r="BH190">
        <f t="shared" si="29"/>
        <v>56172</v>
      </c>
      <c r="BI190">
        <f t="shared" si="30"/>
        <v>59208</v>
      </c>
      <c r="BJ190">
        <f t="shared" si="31"/>
        <v>62244</v>
      </c>
      <c r="BK190">
        <f t="shared" si="32"/>
        <v>65280</v>
      </c>
      <c r="BL190">
        <f t="shared" si="33"/>
        <v>68316</v>
      </c>
      <c r="BM190">
        <f t="shared" si="34"/>
        <v>71352</v>
      </c>
      <c r="BN190">
        <v>60700</v>
      </c>
      <c r="BO190">
        <v>80100</v>
      </c>
      <c r="BP190">
        <f t="shared" si="35"/>
        <v>84956</v>
      </c>
      <c r="BQ190">
        <f t="shared" si="36"/>
        <v>89812</v>
      </c>
      <c r="BR190">
        <f t="shared" si="37"/>
        <v>94668</v>
      </c>
      <c r="BS190">
        <f t="shared" si="38"/>
        <v>99524</v>
      </c>
      <c r="BT190">
        <f t="shared" si="39"/>
        <v>104380</v>
      </c>
      <c r="BU190">
        <f t="shared" si="40"/>
        <v>109236</v>
      </c>
      <c r="BV190">
        <f t="shared" si="41"/>
        <v>114092</v>
      </c>
    </row>
    <row r="191" spans="1:74" x14ac:dyDescent="0.35">
      <c r="A191" s="298" t="s">
        <v>381</v>
      </c>
      <c r="C191" s="300">
        <v>45500</v>
      </c>
      <c r="D191" s="300">
        <v>45500</v>
      </c>
      <c r="E191" s="300">
        <v>52325</v>
      </c>
      <c r="F191" s="300">
        <v>52325</v>
      </c>
      <c r="G191" s="300">
        <v>52325</v>
      </c>
      <c r="H191" s="300">
        <v>52800</v>
      </c>
      <c r="I191" s="300">
        <v>56450</v>
      </c>
      <c r="J191" s="300">
        <v>60100</v>
      </c>
      <c r="K191" s="300">
        <v>63700</v>
      </c>
      <c r="L191" s="300">
        <v>67350</v>
      </c>
      <c r="M191" s="300">
        <v>71000</v>
      </c>
      <c r="N191" s="300">
        <v>74650</v>
      </c>
      <c r="O191" s="300">
        <v>78300</v>
      </c>
      <c r="P191" s="300">
        <v>81900</v>
      </c>
      <c r="Q191" s="300">
        <v>85550</v>
      </c>
      <c r="S191" s="381">
        <v>45500</v>
      </c>
      <c r="T191" s="382">
        <v>60100</v>
      </c>
      <c r="U191" s="382">
        <v>63740</v>
      </c>
      <c r="V191" s="382">
        <v>67380</v>
      </c>
      <c r="W191" s="382">
        <v>71020</v>
      </c>
      <c r="X191" s="382">
        <v>74660</v>
      </c>
      <c r="Y191" s="382">
        <v>78300</v>
      </c>
      <c r="Z191" s="382">
        <v>81940</v>
      </c>
      <c r="AA191" s="383">
        <v>85580</v>
      </c>
      <c r="AB191" s="381">
        <v>72800</v>
      </c>
      <c r="AC191" s="382">
        <v>96100</v>
      </c>
      <c r="AD191" s="382">
        <v>101924</v>
      </c>
      <c r="AE191" s="382">
        <v>107748</v>
      </c>
      <c r="AF191" s="382">
        <v>113572</v>
      </c>
      <c r="AG191" s="382">
        <v>119396</v>
      </c>
      <c r="AH191" s="382">
        <v>125220</v>
      </c>
      <c r="AI191" s="382">
        <v>131044</v>
      </c>
      <c r="AJ191" s="383">
        <v>136868</v>
      </c>
      <c r="AL191" s="382">
        <v>46600</v>
      </c>
      <c r="AM191" s="382">
        <v>61550</v>
      </c>
      <c r="AN191" s="382">
        <v>65278</v>
      </c>
      <c r="AO191" s="382">
        <v>69006</v>
      </c>
      <c r="AP191" s="382">
        <v>72734</v>
      </c>
      <c r="AQ191" s="382">
        <v>76462</v>
      </c>
      <c r="AR191" s="382">
        <v>80190</v>
      </c>
      <c r="AS191" s="382">
        <v>83918</v>
      </c>
      <c r="AT191" s="382">
        <v>87646</v>
      </c>
      <c r="AU191" s="381">
        <v>74550</v>
      </c>
      <c r="AV191" s="382">
        <v>98400</v>
      </c>
      <c r="AW191" s="382">
        <v>104364</v>
      </c>
      <c r="AX191" s="382">
        <v>110328</v>
      </c>
      <c r="AY191" s="382">
        <v>116292</v>
      </c>
      <c r="AZ191" s="382">
        <v>122256</v>
      </c>
      <c r="BA191" s="382">
        <v>128220</v>
      </c>
      <c r="BB191" s="382">
        <v>134184</v>
      </c>
      <c r="BC191" s="383">
        <v>140148</v>
      </c>
      <c r="BE191">
        <v>52100</v>
      </c>
      <c r="BF191">
        <v>68800</v>
      </c>
      <c r="BG191">
        <f t="shared" si="28"/>
        <v>72968</v>
      </c>
      <c r="BH191">
        <f t="shared" si="29"/>
        <v>77136</v>
      </c>
      <c r="BI191">
        <f t="shared" si="30"/>
        <v>81304</v>
      </c>
      <c r="BJ191">
        <f t="shared" si="31"/>
        <v>85472</v>
      </c>
      <c r="BK191">
        <f t="shared" si="32"/>
        <v>89640</v>
      </c>
      <c r="BL191">
        <f t="shared" si="33"/>
        <v>93808</v>
      </c>
      <c r="BM191">
        <f t="shared" si="34"/>
        <v>97976</v>
      </c>
      <c r="BN191">
        <v>83350</v>
      </c>
      <c r="BO191">
        <v>110000</v>
      </c>
      <c r="BP191">
        <f t="shared" si="35"/>
        <v>116668</v>
      </c>
      <c r="BQ191">
        <f t="shared" si="36"/>
        <v>123336</v>
      </c>
      <c r="BR191">
        <f t="shared" si="37"/>
        <v>130004</v>
      </c>
      <c r="BS191">
        <f t="shared" si="38"/>
        <v>136672</v>
      </c>
      <c r="BT191">
        <f t="shared" si="39"/>
        <v>143340</v>
      </c>
      <c r="BU191">
        <f t="shared" si="40"/>
        <v>150008</v>
      </c>
      <c r="BV191">
        <f t="shared" si="41"/>
        <v>156676</v>
      </c>
    </row>
    <row r="192" spans="1:74" x14ac:dyDescent="0.35">
      <c r="A192" s="298" t="s">
        <v>382</v>
      </c>
      <c r="C192" s="300">
        <v>42050</v>
      </c>
      <c r="D192" s="300">
        <v>42050</v>
      </c>
      <c r="E192" s="300">
        <v>48357.5</v>
      </c>
      <c r="F192" s="300">
        <v>48357.5</v>
      </c>
      <c r="G192" s="300">
        <v>48357.5</v>
      </c>
      <c r="H192" s="300">
        <v>48357.5</v>
      </c>
      <c r="I192" s="300">
        <v>48357.5</v>
      </c>
      <c r="J192" s="300">
        <v>48357.5</v>
      </c>
      <c r="K192" s="300">
        <v>49950</v>
      </c>
      <c r="L192" s="300">
        <v>52800</v>
      </c>
      <c r="M192" s="300">
        <v>55650</v>
      </c>
      <c r="N192" s="300">
        <v>58500</v>
      </c>
      <c r="O192" s="300">
        <v>61350</v>
      </c>
      <c r="P192" s="300">
        <v>64200</v>
      </c>
      <c r="Q192" s="300">
        <v>67050</v>
      </c>
      <c r="S192" s="381">
        <v>37500</v>
      </c>
      <c r="T192" s="382">
        <v>49500</v>
      </c>
      <c r="U192" s="382">
        <v>52500</v>
      </c>
      <c r="V192" s="382">
        <v>55500</v>
      </c>
      <c r="W192" s="382">
        <v>58500</v>
      </c>
      <c r="X192" s="382">
        <v>61500</v>
      </c>
      <c r="Y192" s="382">
        <v>64500</v>
      </c>
      <c r="Z192" s="382">
        <v>67500</v>
      </c>
      <c r="AA192" s="383">
        <v>70500</v>
      </c>
      <c r="AB192" s="381">
        <v>60000</v>
      </c>
      <c r="AC192" s="382">
        <v>79200</v>
      </c>
      <c r="AD192" s="382">
        <v>84000</v>
      </c>
      <c r="AE192" s="382">
        <v>88800</v>
      </c>
      <c r="AF192" s="382">
        <v>93600</v>
      </c>
      <c r="AG192" s="382">
        <v>98400</v>
      </c>
      <c r="AH192" s="382">
        <v>103200</v>
      </c>
      <c r="AI192" s="382">
        <v>108000</v>
      </c>
      <c r="AJ192" s="383">
        <v>112800</v>
      </c>
      <c r="AL192" s="382">
        <v>37500</v>
      </c>
      <c r="AM192" s="382">
        <v>49500</v>
      </c>
      <c r="AN192" s="382">
        <v>52500</v>
      </c>
      <c r="AO192" s="382">
        <v>55500</v>
      </c>
      <c r="AP192" s="382">
        <v>58500</v>
      </c>
      <c r="AQ192" s="382">
        <v>61500</v>
      </c>
      <c r="AR192" s="382">
        <v>64500</v>
      </c>
      <c r="AS192" s="382">
        <v>67500</v>
      </c>
      <c r="AT192" s="382">
        <v>70500</v>
      </c>
      <c r="AU192" s="381">
        <v>60000</v>
      </c>
      <c r="AV192" s="382">
        <v>79200</v>
      </c>
      <c r="AW192" s="382">
        <v>84000</v>
      </c>
      <c r="AX192" s="382">
        <v>88800</v>
      </c>
      <c r="AY192" s="382">
        <v>93600</v>
      </c>
      <c r="AZ192" s="382">
        <v>98400</v>
      </c>
      <c r="BA192" s="382">
        <v>103200</v>
      </c>
      <c r="BB192" s="382">
        <v>108000</v>
      </c>
      <c r="BC192" s="383">
        <v>112800</v>
      </c>
      <c r="BE192">
        <v>38750</v>
      </c>
      <c r="BF192">
        <v>51150</v>
      </c>
      <c r="BG192">
        <f t="shared" si="28"/>
        <v>54250</v>
      </c>
      <c r="BH192">
        <f t="shared" si="29"/>
        <v>57350</v>
      </c>
      <c r="BI192">
        <f t="shared" si="30"/>
        <v>60450</v>
      </c>
      <c r="BJ192">
        <f t="shared" si="31"/>
        <v>63550</v>
      </c>
      <c r="BK192">
        <f t="shared" si="32"/>
        <v>66650</v>
      </c>
      <c r="BL192">
        <f t="shared" si="33"/>
        <v>69750</v>
      </c>
      <c r="BM192">
        <f t="shared" si="34"/>
        <v>72850</v>
      </c>
      <c r="BN192">
        <v>62000</v>
      </c>
      <c r="BO192">
        <v>81850</v>
      </c>
      <c r="BP192">
        <f t="shared" si="35"/>
        <v>86810</v>
      </c>
      <c r="BQ192">
        <f t="shared" si="36"/>
        <v>91770</v>
      </c>
      <c r="BR192">
        <f t="shared" si="37"/>
        <v>96730</v>
      </c>
      <c r="BS192">
        <f t="shared" si="38"/>
        <v>101690</v>
      </c>
      <c r="BT192">
        <f t="shared" si="39"/>
        <v>106650</v>
      </c>
      <c r="BU192">
        <f t="shared" si="40"/>
        <v>111610</v>
      </c>
      <c r="BV192">
        <f t="shared" si="41"/>
        <v>116570</v>
      </c>
    </row>
    <row r="193" spans="1:74" x14ac:dyDescent="0.35">
      <c r="A193" s="298" t="s">
        <v>383</v>
      </c>
      <c r="C193" s="300">
        <v>42050</v>
      </c>
      <c r="D193" s="300">
        <v>42050</v>
      </c>
      <c r="E193" s="300">
        <v>48357.5</v>
      </c>
      <c r="F193" s="300">
        <v>48357.5</v>
      </c>
      <c r="G193" s="300">
        <v>48357.5</v>
      </c>
      <c r="H193" s="300">
        <v>48357.5</v>
      </c>
      <c r="I193" s="300">
        <v>48357.5</v>
      </c>
      <c r="J193" s="300">
        <v>48357.5</v>
      </c>
      <c r="K193" s="300">
        <v>48357.5</v>
      </c>
      <c r="L193" s="300">
        <v>50100</v>
      </c>
      <c r="M193" s="300">
        <v>52850</v>
      </c>
      <c r="N193" s="300">
        <v>55550</v>
      </c>
      <c r="O193" s="300">
        <v>58250</v>
      </c>
      <c r="P193" s="300">
        <v>60950</v>
      </c>
      <c r="Q193" s="300">
        <v>63650</v>
      </c>
      <c r="S193" s="381">
        <v>33850</v>
      </c>
      <c r="T193" s="382">
        <v>44700</v>
      </c>
      <c r="U193" s="382">
        <v>47408</v>
      </c>
      <c r="V193" s="382">
        <v>50116</v>
      </c>
      <c r="W193" s="382">
        <v>52824</v>
      </c>
      <c r="X193" s="382">
        <v>55532</v>
      </c>
      <c r="Y193" s="382">
        <v>58240</v>
      </c>
      <c r="Z193" s="382">
        <v>60948</v>
      </c>
      <c r="AA193" s="383">
        <v>63656</v>
      </c>
      <c r="AB193" s="381">
        <v>54150</v>
      </c>
      <c r="AC193" s="382">
        <v>71500</v>
      </c>
      <c r="AD193" s="382">
        <v>75832</v>
      </c>
      <c r="AE193" s="382">
        <v>80164</v>
      </c>
      <c r="AF193" s="382">
        <v>84496</v>
      </c>
      <c r="AG193" s="382">
        <v>88828</v>
      </c>
      <c r="AH193" s="382">
        <v>93160</v>
      </c>
      <c r="AI193" s="382">
        <v>97492</v>
      </c>
      <c r="AJ193" s="383">
        <v>101824</v>
      </c>
      <c r="AL193" s="382">
        <v>33950</v>
      </c>
      <c r="AM193" s="382">
        <v>44850</v>
      </c>
      <c r="AN193" s="382">
        <v>47566</v>
      </c>
      <c r="AO193" s="382">
        <v>50282</v>
      </c>
      <c r="AP193" s="382">
        <v>52998</v>
      </c>
      <c r="AQ193" s="382">
        <v>55714</v>
      </c>
      <c r="AR193" s="382">
        <v>58430</v>
      </c>
      <c r="AS193" s="382">
        <v>61146</v>
      </c>
      <c r="AT193" s="382">
        <v>63862</v>
      </c>
      <c r="AU193" s="381">
        <v>54300</v>
      </c>
      <c r="AV193" s="382">
        <v>71700</v>
      </c>
      <c r="AW193" s="382">
        <v>76044</v>
      </c>
      <c r="AX193" s="382">
        <v>80388</v>
      </c>
      <c r="AY193" s="382">
        <v>84732</v>
      </c>
      <c r="AZ193" s="382">
        <v>89076</v>
      </c>
      <c r="BA193" s="382">
        <v>93420</v>
      </c>
      <c r="BB193" s="382">
        <v>97764</v>
      </c>
      <c r="BC193" s="383">
        <v>102108</v>
      </c>
      <c r="BE193">
        <v>37950</v>
      </c>
      <c r="BF193">
        <v>50100</v>
      </c>
      <c r="BG193">
        <f t="shared" si="28"/>
        <v>53136</v>
      </c>
      <c r="BH193">
        <f t="shared" si="29"/>
        <v>56172</v>
      </c>
      <c r="BI193">
        <f t="shared" si="30"/>
        <v>59208</v>
      </c>
      <c r="BJ193">
        <f t="shared" si="31"/>
        <v>62244</v>
      </c>
      <c r="BK193">
        <f t="shared" si="32"/>
        <v>65280</v>
      </c>
      <c r="BL193">
        <f t="shared" si="33"/>
        <v>68316</v>
      </c>
      <c r="BM193">
        <f t="shared" si="34"/>
        <v>71352</v>
      </c>
      <c r="BN193">
        <v>60700</v>
      </c>
      <c r="BO193">
        <v>80100</v>
      </c>
      <c r="BP193">
        <f t="shared" si="35"/>
        <v>84956</v>
      </c>
      <c r="BQ193">
        <f t="shared" si="36"/>
        <v>89812</v>
      </c>
      <c r="BR193">
        <f t="shared" si="37"/>
        <v>94668</v>
      </c>
      <c r="BS193">
        <f t="shared" si="38"/>
        <v>99524</v>
      </c>
      <c r="BT193">
        <f t="shared" si="39"/>
        <v>104380</v>
      </c>
      <c r="BU193">
        <f t="shared" si="40"/>
        <v>109236</v>
      </c>
      <c r="BV193">
        <f t="shared" si="41"/>
        <v>114092</v>
      </c>
    </row>
    <row r="194" spans="1:74" x14ac:dyDescent="0.35">
      <c r="A194" s="298" t="s">
        <v>384</v>
      </c>
      <c r="C194" s="300">
        <v>42050</v>
      </c>
      <c r="D194" s="300">
        <v>42050</v>
      </c>
      <c r="E194" s="300">
        <v>48357.5</v>
      </c>
      <c r="F194" s="300">
        <v>48357.5</v>
      </c>
      <c r="G194" s="300">
        <v>48357.5</v>
      </c>
      <c r="H194" s="300">
        <v>48357.5</v>
      </c>
      <c r="I194" s="300">
        <v>48357.5</v>
      </c>
      <c r="J194" s="300">
        <v>50200</v>
      </c>
      <c r="K194" s="300">
        <v>53200</v>
      </c>
      <c r="L194" s="300">
        <v>56250</v>
      </c>
      <c r="M194" s="300">
        <v>59300</v>
      </c>
      <c r="N194" s="300">
        <v>62350</v>
      </c>
      <c r="O194" s="300">
        <v>65400</v>
      </c>
      <c r="P194" s="300">
        <v>68400</v>
      </c>
      <c r="Q194" s="300">
        <v>71450</v>
      </c>
      <c r="S194" s="381">
        <v>38000</v>
      </c>
      <c r="T194" s="382">
        <v>50200</v>
      </c>
      <c r="U194" s="382">
        <v>53240</v>
      </c>
      <c r="V194" s="382">
        <v>56280</v>
      </c>
      <c r="W194" s="382">
        <v>59320</v>
      </c>
      <c r="X194" s="382">
        <v>62360</v>
      </c>
      <c r="Y194" s="382">
        <v>65400</v>
      </c>
      <c r="Z194" s="382">
        <v>68440</v>
      </c>
      <c r="AA194" s="383">
        <v>71480</v>
      </c>
      <c r="AB194" s="381">
        <v>60800</v>
      </c>
      <c r="AC194" s="382">
        <v>80250</v>
      </c>
      <c r="AD194" s="382">
        <v>85114</v>
      </c>
      <c r="AE194" s="382">
        <v>89978</v>
      </c>
      <c r="AF194" s="382">
        <v>94842</v>
      </c>
      <c r="AG194" s="382">
        <v>99706</v>
      </c>
      <c r="AH194" s="382">
        <v>104570</v>
      </c>
      <c r="AI194" s="382">
        <v>109434</v>
      </c>
      <c r="AJ194" s="383">
        <v>114298</v>
      </c>
      <c r="AL194" s="382">
        <v>38850</v>
      </c>
      <c r="AM194" s="382">
        <v>51300</v>
      </c>
      <c r="AN194" s="382">
        <v>54408</v>
      </c>
      <c r="AO194" s="382">
        <v>57516</v>
      </c>
      <c r="AP194" s="382">
        <v>60624</v>
      </c>
      <c r="AQ194" s="382">
        <v>63732</v>
      </c>
      <c r="AR194" s="382">
        <v>66840</v>
      </c>
      <c r="AS194" s="382">
        <v>69948</v>
      </c>
      <c r="AT194" s="382">
        <v>73056</v>
      </c>
      <c r="AU194" s="381">
        <v>62150</v>
      </c>
      <c r="AV194" s="382">
        <v>82050</v>
      </c>
      <c r="AW194" s="382">
        <v>87022</v>
      </c>
      <c r="AX194" s="382">
        <v>91994</v>
      </c>
      <c r="AY194" s="382">
        <v>96966</v>
      </c>
      <c r="AZ194" s="382">
        <v>101938</v>
      </c>
      <c r="BA194" s="382">
        <v>106910</v>
      </c>
      <c r="BB194" s="382">
        <v>111882</v>
      </c>
      <c r="BC194" s="383">
        <v>116854</v>
      </c>
      <c r="BE194">
        <v>42050</v>
      </c>
      <c r="BF194">
        <v>55550</v>
      </c>
      <c r="BG194">
        <f t="shared" si="28"/>
        <v>58914</v>
      </c>
      <c r="BH194">
        <f t="shared" si="29"/>
        <v>62278</v>
      </c>
      <c r="BI194">
        <f t="shared" si="30"/>
        <v>65642</v>
      </c>
      <c r="BJ194">
        <f t="shared" si="31"/>
        <v>69006</v>
      </c>
      <c r="BK194">
        <f t="shared" si="32"/>
        <v>72370</v>
      </c>
      <c r="BL194">
        <f t="shared" si="33"/>
        <v>75734</v>
      </c>
      <c r="BM194">
        <f t="shared" si="34"/>
        <v>79098</v>
      </c>
      <c r="BN194">
        <v>67300</v>
      </c>
      <c r="BO194">
        <v>88850</v>
      </c>
      <c r="BP194">
        <f t="shared" si="35"/>
        <v>94234</v>
      </c>
      <c r="BQ194">
        <f t="shared" si="36"/>
        <v>99618</v>
      </c>
      <c r="BR194">
        <f t="shared" si="37"/>
        <v>105002</v>
      </c>
      <c r="BS194">
        <f t="shared" si="38"/>
        <v>110386</v>
      </c>
      <c r="BT194">
        <f t="shared" si="39"/>
        <v>115770</v>
      </c>
      <c r="BU194">
        <f t="shared" si="40"/>
        <v>121154</v>
      </c>
      <c r="BV194">
        <f t="shared" si="41"/>
        <v>126538</v>
      </c>
    </row>
    <row r="195" spans="1:74" x14ac:dyDescent="0.35">
      <c r="A195" s="298" t="s">
        <v>385</v>
      </c>
      <c r="C195" s="300">
        <v>42050</v>
      </c>
      <c r="D195" s="300">
        <v>42050</v>
      </c>
      <c r="E195" s="300">
        <v>48357.5</v>
      </c>
      <c r="F195" s="300">
        <v>48357.5</v>
      </c>
      <c r="G195" s="300">
        <v>48357.5</v>
      </c>
      <c r="H195" s="300">
        <v>48357.5</v>
      </c>
      <c r="I195" s="300">
        <v>48357.5</v>
      </c>
      <c r="J195" s="300">
        <v>49000</v>
      </c>
      <c r="K195" s="300">
        <v>51950</v>
      </c>
      <c r="L195" s="300">
        <v>54950</v>
      </c>
      <c r="M195" s="300">
        <v>57900</v>
      </c>
      <c r="N195" s="300">
        <v>60850</v>
      </c>
      <c r="O195" s="300">
        <v>63850</v>
      </c>
      <c r="P195" s="300">
        <v>66800</v>
      </c>
      <c r="Q195" s="300">
        <v>69750</v>
      </c>
      <c r="S195" s="381">
        <v>37100</v>
      </c>
      <c r="T195" s="382">
        <v>49000</v>
      </c>
      <c r="U195" s="382">
        <v>51968</v>
      </c>
      <c r="V195" s="382">
        <v>54936</v>
      </c>
      <c r="W195" s="382">
        <v>57904</v>
      </c>
      <c r="X195" s="382">
        <v>60872</v>
      </c>
      <c r="Y195" s="382">
        <v>63840</v>
      </c>
      <c r="Z195" s="382">
        <v>66808</v>
      </c>
      <c r="AA195" s="383">
        <v>69776</v>
      </c>
      <c r="AB195" s="381">
        <v>59350</v>
      </c>
      <c r="AC195" s="382">
        <v>78350</v>
      </c>
      <c r="AD195" s="382">
        <v>83098</v>
      </c>
      <c r="AE195" s="382">
        <v>87846</v>
      </c>
      <c r="AF195" s="382">
        <v>92594</v>
      </c>
      <c r="AG195" s="382">
        <v>97342</v>
      </c>
      <c r="AH195" s="382">
        <v>102090</v>
      </c>
      <c r="AI195" s="382">
        <v>106838</v>
      </c>
      <c r="AJ195" s="383">
        <v>111586</v>
      </c>
      <c r="AL195" s="382">
        <v>37100</v>
      </c>
      <c r="AM195" s="382">
        <v>49000</v>
      </c>
      <c r="AN195" s="382">
        <v>51968</v>
      </c>
      <c r="AO195" s="382">
        <v>54936</v>
      </c>
      <c r="AP195" s="382">
        <v>57904</v>
      </c>
      <c r="AQ195" s="382">
        <v>60872</v>
      </c>
      <c r="AR195" s="382">
        <v>63840</v>
      </c>
      <c r="AS195" s="382">
        <v>66808</v>
      </c>
      <c r="AT195" s="382">
        <v>69776</v>
      </c>
      <c r="AU195" s="381">
        <v>59350</v>
      </c>
      <c r="AV195" s="382">
        <v>78350</v>
      </c>
      <c r="AW195" s="382">
        <v>83098</v>
      </c>
      <c r="AX195" s="382">
        <v>87846</v>
      </c>
      <c r="AY195" s="382">
        <v>92594</v>
      </c>
      <c r="AZ195" s="382">
        <v>97342</v>
      </c>
      <c r="BA195" s="382">
        <v>102090</v>
      </c>
      <c r="BB195" s="382">
        <v>106838</v>
      </c>
      <c r="BC195" s="383">
        <v>111586</v>
      </c>
      <c r="BE195">
        <v>39500</v>
      </c>
      <c r="BF195">
        <v>52150</v>
      </c>
      <c r="BG195">
        <f t="shared" si="28"/>
        <v>55310</v>
      </c>
      <c r="BH195">
        <f t="shared" si="29"/>
        <v>58470</v>
      </c>
      <c r="BI195">
        <f t="shared" si="30"/>
        <v>61630</v>
      </c>
      <c r="BJ195">
        <f t="shared" si="31"/>
        <v>64790</v>
      </c>
      <c r="BK195">
        <f t="shared" si="32"/>
        <v>67950</v>
      </c>
      <c r="BL195">
        <f t="shared" si="33"/>
        <v>71110</v>
      </c>
      <c r="BM195">
        <f t="shared" si="34"/>
        <v>74270</v>
      </c>
      <c r="BN195">
        <v>63200</v>
      </c>
      <c r="BO195">
        <v>83400</v>
      </c>
      <c r="BP195">
        <f t="shared" si="35"/>
        <v>88456</v>
      </c>
      <c r="BQ195">
        <f t="shared" si="36"/>
        <v>93512</v>
      </c>
      <c r="BR195">
        <f t="shared" si="37"/>
        <v>98568</v>
      </c>
      <c r="BS195">
        <f t="shared" si="38"/>
        <v>103624</v>
      </c>
      <c r="BT195">
        <f t="shared" si="39"/>
        <v>108680</v>
      </c>
      <c r="BU195">
        <f t="shared" si="40"/>
        <v>113736</v>
      </c>
      <c r="BV195">
        <f t="shared" si="41"/>
        <v>118792</v>
      </c>
    </row>
    <row r="196" spans="1:74" x14ac:dyDescent="0.35">
      <c r="A196" s="298" t="s">
        <v>386</v>
      </c>
      <c r="C196" s="300">
        <v>42050</v>
      </c>
      <c r="D196" s="300">
        <v>42050</v>
      </c>
      <c r="E196" s="300">
        <v>48357.5</v>
      </c>
      <c r="F196" s="300">
        <v>48357.5</v>
      </c>
      <c r="G196" s="300">
        <v>48357.5</v>
      </c>
      <c r="H196" s="300">
        <v>48357.5</v>
      </c>
      <c r="I196" s="300">
        <v>48357.5</v>
      </c>
      <c r="J196" s="300">
        <v>49000</v>
      </c>
      <c r="K196" s="300">
        <v>51950</v>
      </c>
      <c r="L196" s="300">
        <v>54950</v>
      </c>
      <c r="M196" s="300">
        <v>57900</v>
      </c>
      <c r="N196" s="300">
        <v>60850</v>
      </c>
      <c r="O196" s="300">
        <v>63850</v>
      </c>
      <c r="P196" s="300">
        <v>66800</v>
      </c>
      <c r="Q196" s="300">
        <v>69750</v>
      </c>
      <c r="S196" s="381">
        <v>37100</v>
      </c>
      <c r="T196" s="382">
        <v>49000</v>
      </c>
      <c r="U196" s="382">
        <v>51968</v>
      </c>
      <c r="V196" s="382">
        <v>54936</v>
      </c>
      <c r="W196" s="382">
        <v>57904</v>
      </c>
      <c r="X196" s="382">
        <v>60872</v>
      </c>
      <c r="Y196" s="382">
        <v>63840</v>
      </c>
      <c r="Z196" s="382">
        <v>66808</v>
      </c>
      <c r="AA196" s="383">
        <v>69776</v>
      </c>
      <c r="AB196" s="381">
        <v>59350</v>
      </c>
      <c r="AC196" s="382">
        <v>78350</v>
      </c>
      <c r="AD196" s="382">
        <v>83098</v>
      </c>
      <c r="AE196" s="382">
        <v>87846</v>
      </c>
      <c r="AF196" s="382">
        <v>92594</v>
      </c>
      <c r="AG196" s="382">
        <v>97342</v>
      </c>
      <c r="AH196" s="382">
        <v>102090</v>
      </c>
      <c r="AI196" s="382">
        <v>106838</v>
      </c>
      <c r="AJ196" s="383">
        <v>111586</v>
      </c>
      <c r="AL196" s="382">
        <v>38350</v>
      </c>
      <c r="AM196" s="382">
        <v>50650</v>
      </c>
      <c r="AN196" s="382">
        <v>53718</v>
      </c>
      <c r="AO196" s="382">
        <v>56786</v>
      </c>
      <c r="AP196" s="382">
        <v>59854</v>
      </c>
      <c r="AQ196" s="382">
        <v>62922</v>
      </c>
      <c r="AR196" s="382">
        <v>65990</v>
      </c>
      <c r="AS196" s="382">
        <v>69058</v>
      </c>
      <c r="AT196" s="382">
        <v>72126</v>
      </c>
      <c r="AU196" s="381">
        <v>61350</v>
      </c>
      <c r="AV196" s="382">
        <v>81000</v>
      </c>
      <c r="AW196" s="382">
        <v>85908</v>
      </c>
      <c r="AX196" s="382">
        <v>90816</v>
      </c>
      <c r="AY196" s="382">
        <v>95724</v>
      </c>
      <c r="AZ196" s="382">
        <v>100632</v>
      </c>
      <c r="BA196" s="382">
        <v>105540</v>
      </c>
      <c r="BB196" s="382">
        <v>110448</v>
      </c>
      <c r="BC196" s="383">
        <v>115356</v>
      </c>
      <c r="BE196">
        <v>41400</v>
      </c>
      <c r="BF196">
        <v>54650</v>
      </c>
      <c r="BG196">
        <f t="shared" ref="BG196:BG244" si="42">BF196+0.08*BE196</f>
        <v>57962</v>
      </c>
      <c r="BH196">
        <f t="shared" ref="BH196:BH244" si="43">BF196+0.16*BE196</f>
        <v>61274</v>
      </c>
      <c r="BI196">
        <f t="shared" ref="BI196:BI244" si="44">BF196+0.24*BE196</f>
        <v>64586</v>
      </c>
      <c r="BJ196">
        <f t="shared" ref="BJ196:BJ244" si="45">BF196+0.32*BE196</f>
        <v>67898</v>
      </c>
      <c r="BK196">
        <f t="shared" ref="BK196:BK244" si="46">BF196+0.4*BE196</f>
        <v>71210</v>
      </c>
      <c r="BL196">
        <f t="shared" ref="BL196:BL244" si="47">BF196+0.48*BE196</f>
        <v>74522</v>
      </c>
      <c r="BM196">
        <f t="shared" ref="BM196:BM244" si="48">BF196+0.56*BE196</f>
        <v>77834</v>
      </c>
      <c r="BN196">
        <v>66250</v>
      </c>
      <c r="BO196">
        <v>87450</v>
      </c>
      <c r="BP196">
        <f t="shared" ref="BP196:BP244" si="49">BO196+0.08*BN196</f>
        <v>92750</v>
      </c>
      <c r="BQ196">
        <f t="shared" ref="BQ196:BQ244" si="50">BO196+0.16*BN196</f>
        <v>98050</v>
      </c>
      <c r="BR196">
        <f t="shared" ref="BR196:BR244" si="51">BO196+0.24*BN196</f>
        <v>103350</v>
      </c>
      <c r="BS196">
        <f t="shared" ref="BS196:BS244" si="52">BO196+0.32*BN196</f>
        <v>108650</v>
      </c>
      <c r="BT196">
        <f t="shared" ref="BT196:BT244" si="53">BO196+0.4*BN196</f>
        <v>113950</v>
      </c>
      <c r="BU196">
        <f t="shared" ref="BU196:BU244" si="54">BO196+0.48*BN196</f>
        <v>119250</v>
      </c>
      <c r="BV196">
        <f t="shared" ref="BV196:BV244" si="55">BO196+0.56*BN196</f>
        <v>124550</v>
      </c>
    </row>
    <row r="197" spans="1:74" x14ac:dyDescent="0.35">
      <c r="A197" s="298" t="s">
        <v>387</v>
      </c>
      <c r="C197" s="300">
        <v>42050</v>
      </c>
      <c r="D197" s="300">
        <v>42050</v>
      </c>
      <c r="E197" s="300">
        <v>48357.5</v>
      </c>
      <c r="F197" s="300">
        <v>48357.5</v>
      </c>
      <c r="G197" s="300">
        <v>48357.5</v>
      </c>
      <c r="H197" s="300">
        <v>48357.5</v>
      </c>
      <c r="I197" s="300">
        <v>48357.5</v>
      </c>
      <c r="J197" s="300">
        <v>48357.5</v>
      </c>
      <c r="K197" s="300">
        <v>50200</v>
      </c>
      <c r="L197" s="300">
        <v>53100</v>
      </c>
      <c r="M197" s="300">
        <v>55950</v>
      </c>
      <c r="N197" s="300">
        <v>58800</v>
      </c>
      <c r="O197" s="300">
        <v>61700</v>
      </c>
      <c r="P197" s="300">
        <v>64550</v>
      </c>
      <c r="Q197" s="300">
        <v>67400</v>
      </c>
      <c r="S197" s="381">
        <v>35850</v>
      </c>
      <c r="T197" s="382">
        <v>47350</v>
      </c>
      <c r="U197" s="382">
        <v>50218</v>
      </c>
      <c r="V197" s="382">
        <v>53086</v>
      </c>
      <c r="W197" s="382">
        <v>55954</v>
      </c>
      <c r="X197" s="382">
        <v>58822</v>
      </c>
      <c r="Y197" s="382">
        <v>61690</v>
      </c>
      <c r="Z197" s="382">
        <v>64558</v>
      </c>
      <c r="AA197" s="383">
        <v>67426</v>
      </c>
      <c r="AB197" s="381">
        <v>57350</v>
      </c>
      <c r="AC197" s="382">
        <v>75700</v>
      </c>
      <c r="AD197" s="382">
        <v>80288</v>
      </c>
      <c r="AE197" s="382">
        <v>84876</v>
      </c>
      <c r="AF197" s="382">
        <v>89464</v>
      </c>
      <c r="AG197" s="382">
        <v>94052</v>
      </c>
      <c r="AH197" s="382">
        <v>98640</v>
      </c>
      <c r="AI197" s="382">
        <v>103228</v>
      </c>
      <c r="AJ197" s="383">
        <v>107816</v>
      </c>
      <c r="AL197" s="382">
        <v>36100</v>
      </c>
      <c r="AM197" s="382">
        <v>47700</v>
      </c>
      <c r="AN197" s="382">
        <v>50588</v>
      </c>
      <c r="AO197" s="382">
        <v>53476</v>
      </c>
      <c r="AP197" s="382">
        <v>56364</v>
      </c>
      <c r="AQ197" s="382">
        <v>59252</v>
      </c>
      <c r="AR197" s="382">
        <v>62140</v>
      </c>
      <c r="AS197" s="382">
        <v>65028</v>
      </c>
      <c r="AT197" s="382">
        <v>67916</v>
      </c>
      <c r="AU197" s="381">
        <v>57750</v>
      </c>
      <c r="AV197" s="382">
        <v>76250</v>
      </c>
      <c r="AW197" s="382">
        <v>80870</v>
      </c>
      <c r="AX197" s="382">
        <v>85490</v>
      </c>
      <c r="AY197" s="382">
        <v>90110</v>
      </c>
      <c r="AZ197" s="382">
        <v>94730</v>
      </c>
      <c r="BA197" s="382">
        <v>99350</v>
      </c>
      <c r="BB197" s="382">
        <v>103970</v>
      </c>
      <c r="BC197" s="383">
        <v>108590</v>
      </c>
      <c r="BE197">
        <v>39150</v>
      </c>
      <c r="BF197">
        <v>51700</v>
      </c>
      <c r="BG197">
        <f t="shared" si="42"/>
        <v>54832</v>
      </c>
      <c r="BH197">
        <f t="shared" si="43"/>
        <v>57964</v>
      </c>
      <c r="BI197">
        <f t="shared" si="44"/>
        <v>61096</v>
      </c>
      <c r="BJ197">
        <f t="shared" si="45"/>
        <v>64228</v>
      </c>
      <c r="BK197">
        <f t="shared" si="46"/>
        <v>67360</v>
      </c>
      <c r="BL197">
        <f t="shared" si="47"/>
        <v>70492</v>
      </c>
      <c r="BM197">
        <f t="shared" si="48"/>
        <v>73624</v>
      </c>
      <c r="BN197">
        <v>62650</v>
      </c>
      <c r="BO197">
        <v>82700</v>
      </c>
      <c r="BP197">
        <f t="shared" si="49"/>
        <v>87712</v>
      </c>
      <c r="BQ197">
        <f t="shared" si="50"/>
        <v>92724</v>
      </c>
      <c r="BR197">
        <f t="shared" si="51"/>
        <v>97736</v>
      </c>
      <c r="BS197">
        <f t="shared" si="52"/>
        <v>102748</v>
      </c>
      <c r="BT197">
        <f t="shared" si="53"/>
        <v>107760</v>
      </c>
      <c r="BU197">
        <f t="shared" si="54"/>
        <v>112772</v>
      </c>
      <c r="BV197">
        <f t="shared" si="55"/>
        <v>117784</v>
      </c>
    </row>
    <row r="198" spans="1:74" x14ac:dyDescent="0.35">
      <c r="A198" s="298" t="s">
        <v>388</v>
      </c>
      <c r="C198" s="300">
        <v>45500</v>
      </c>
      <c r="D198" s="300">
        <v>45500</v>
      </c>
      <c r="E198" s="300">
        <v>52325</v>
      </c>
      <c r="F198" s="300">
        <v>52325</v>
      </c>
      <c r="G198" s="300">
        <v>52325</v>
      </c>
      <c r="H198" s="300">
        <v>52800</v>
      </c>
      <c r="I198" s="300">
        <v>56450</v>
      </c>
      <c r="J198" s="300">
        <v>60100</v>
      </c>
      <c r="K198" s="300">
        <v>63700</v>
      </c>
      <c r="L198" s="300">
        <v>67350</v>
      </c>
      <c r="M198" s="300">
        <v>71000</v>
      </c>
      <c r="N198" s="300">
        <v>74650</v>
      </c>
      <c r="O198" s="300">
        <v>78300</v>
      </c>
      <c r="P198" s="300">
        <v>81900</v>
      </c>
      <c r="Q198" s="300">
        <v>85550</v>
      </c>
      <c r="S198" s="381">
        <v>45500</v>
      </c>
      <c r="T198" s="382">
        <v>60100</v>
      </c>
      <c r="U198" s="382">
        <v>63740</v>
      </c>
      <c r="V198" s="382">
        <v>67380</v>
      </c>
      <c r="W198" s="382">
        <v>71020</v>
      </c>
      <c r="X198" s="382">
        <v>74660</v>
      </c>
      <c r="Y198" s="382">
        <v>78300</v>
      </c>
      <c r="Z198" s="382">
        <v>81940</v>
      </c>
      <c r="AA198" s="383">
        <v>85580</v>
      </c>
      <c r="AB198" s="381">
        <v>72800</v>
      </c>
      <c r="AC198" s="382">
        <v>96100</v>
      </c>
      <c r="AD198" s="382">
        <v>101924</v>
      </c>
      <c r="AE198" s="382">
        <v>107748</v>
      </c>
      <c r="AF198" s="382">
        <v>113572</v>
      </c>
      <c r="AG198" s="382">
        <v>119396</v>
      </c>
      <c r="AH198" s="382">
        <v>125220</v>
      </c>
      <c r="AI198" s="382">
        <v>131044</v>
      </c>
      <c r="AJ198" s="383">
        <v>136868</v>
      </c>
      <c r="AL198" s="382">
        <v>46600</v>
      </c>
      <c r="AM198" s="382">
        <v>61550</v>
      </c>
      <c r="AN198" s="382">
        <v>65278</v>
      </c>
      <c r="AO198" s="382">
        <v>69006</v>
      </c>
      <c r="AP198" s="382">
        <v>72734</v>
      </c>
      <c r="AQ198" s="382">
        <v>76462</v>
      </c>
      <c r="AR198" s="382">
        <v>80190</v>
      </c>
      <c r="AS198" s="382">
        <v>83918</v>
      </c>
      <c r="AT198" s="382">
        <v>87646</v>
      </c>
      <c r="AU198" s="381">
        <v>74550</v>
      </c>
      <c r="AV198" s="382">
        <v>98400</v>
      </c>
      <c r="AW198" s="382">
        <v>104364</v>
      </c>
      <c r="AX198" s="382">
        <v>110328</v>
      </c>
      <c r="AY198" s="382">
        <v>116292</v>
      </c>
      <c r="AZ198" s="382">
        <v>122256</v>
      </c>
      <c r="BA198" s="382">
        <v>128220</v>
      </c>
      <c r="BB198" s="382">
        <v>134184</v>
      </c>
      <c r="BC198" s="383">
        <v>140148</v>
      </c>
      <c r="BE198">
        <v>52100</v>
      </c>
      <c r="BF198">
        <v>68800</v>
      </c>
      <c r="BG198">
        <f t="shared" si="42"/>
        <v>72968</v>
      </c>
      <c r="BH198">
        <f t="shared" si="43"/>
        <v>77136</v>
      </c>
      <c r="BI198">
        <f t="shared" si="44"/>
        <v>81304</v>
      </c>
      <c r="BJ198">
        <f t="shared" si="45"/>
        <v>85472</v>
      </c>
      <c r="BK198">
        <f t="shared" si="46"/>
        <v>89640</v>
      </c>
      <c r="BL198">
        <f t="shared" si="47"/>
        <v>93808</v>
      </c>
      <c r="BM198">
        <f t="shared" si="48"/>
        <v>97976</v>
      </c>
      <c r="BN198">
        <v>83350</v>
      </c>
      <c r="BO198">
        <v>110000</v>
      </c>
      <c r="BP198">
        <f t="shared" si="49"/>
        <v>116668</v>
      </c>
      <c r="BQ198">
        <f t="shared" si="50"/>
        <v>123336</v>
      </c>
      <c r="BR198">
        <f t="shared" si="51"/>
        <v>130004</v>
      </c>
      <c r="BS198">
        <f t="shared" si="52"/>
        <v>136672</v>
      </c>
      <c r="BT198">
        <f t="shared" si="53"/>
        <v>143340</v>
      </c>
      <c r="BU198">
        <f t="shared" si="54"/>
        <v>150008</v>
      </c>
      <c r="BV198">
        <f t="shared" si="55"/>
        <v>156676</v>
      </c>
    </row>
    <row r="199" spans="1:74" x14ac:dyDescent="0.35">
      <c r="A199" s="298" t="s">
        <v>389</v>
      </c>
      <c r="C199" s="300">
        <v>47650</v>
      </c>
      <c r="D199" s="300">
        <v>47650</v>
      </c>
      <c r="E199" s="300">
        <v>54797.5</v>
      </c>
      <c r="F199" s="300">
        <v>54797.5</v>
      </c>
      <c r="G199" s="300">
        <v>54797.5</v>
      </c>
      <c r="H199" s="300">
        <v>55300</v>
      </c>
      <c r="I199" s="300">
        <v>59100</v>
      </c>
      <c r="J199" s="300">
        <v>62900</v>
      </c>
      <c r="K199" s="300">
        <v>66750</v>
      </c>
      <c r="L199" s="300">
        <v>70550</v>
      </c>
      <c r="M199" s="300">
        <v>74350</v>
      </c>
      <c r="N199" s="300">
        <v>78150</v>
      </c>
      <c r="O199" s="300">
        <v>82000</v>
      </c>
      <c r="P199" s="300">
        <v>85800</v>
      </c>
      <c r="Q199" s="300">
        <v>89600</v>
      </c>
      <c r="S199" s="381">
        <v>47650</v>
      </c>
      <c r="T199" s="382">
        <v>62900</v>
      </c>
      <c r="U199" s="382">
        <v>66712</v>
      </c>
      <c r="V199" s="382">
        <v>70524</v>
      </c>
      <c r="W199" s="382">
        <v>74336</v>
      </c>
      <c r="X199" s="382">
        <v>78148</v>
      </c>
      <c r="Y199" s="382">
        <v>81960</v>
      </c>
      <c r="Z199" s="382">
        <v>85772</v>
      </c>
      <c r="AA199" s="383">
        <v>89584</v>
      </c>
      <c r="AB199" s="381">
        <v>76250</v>
      </c>
      <c r="AC199" s="382">
        <v>100650</v>
      </c>
      <c r="AD199" s="382">
        <v>106750</v>
      </c>
      <c r="AE199" s="382">
        <v>112850</v>
      </c>
      <c r="AF199" s="382">
        <v>118950</v>
      </c>
      <c r="AG199" s="382">
        <v>125050</v>
      </c>
      <c r="AH199" s="382">
        <v>131150</v>
      </c>
      <c r="AI199" s="382">
        <v>137250</v>
      </c>
      <c r="AJ199" s="383">
        <v>143350</v>
      </c>
      <c r="AL199" s="382">
        <v>47650</v>
      </c>
      <c r="AM199" s="382">
        <v>62900</v>
      </c>
      <c r="AN199" s="382">
        <v>66712</v>
      </c>
      <c r="AO199" s="382">
        <v>70524</v>
      </c>
      <c r="AP199" s="382">
        <v>74336</v>
      </c>
      <c r="AQ199" s="382">
        <v>78148</v>
      </c>
      <c r="AR199" s="382">
        <v>81960</v>
      </c>
      <c r="AS199" s="382">
        <v>85772</v>
      </c>
      <c r="AT199" s="382">
        <v>89584</v>
      </c>
      <c r="AU199" s="381">
        <v>76250</v>
      </c>
      <c r="AV199" s="382">
        <v>100650</v>
      </c>
      <c r="AW199" s="382">
        <v>106750</v>
      </c>
      <c r="AX199" s="382">
        <v>112850</v>
      </c>
      <c r="AY199" s="382">
        <v>118950</v>
      </c>
      <c r="AZ199" s="382">
        <v>125050</v>
      </c>
      <c r="BA199" s="382">
        <v>131150</v>
      </c>
      <c r="BB199" s="382">
        <v>137250</v>
      </c>
      <c r="BC199" s="383">
        <v>143350</v>
      </c>
      <c r="BE199">
        <v>52100</v>
      </c>
      <c r="BF199">
        <v>68800</v>
      </c>
      <c r="BG199">
        <f t="shared" si="42"/>
        <v>72968</v>
      </c>
      <c r="BH199">
        <f t="shared" si="43"/>
        <v>77136</v>
      </c>
      <c r="BI199">
        <f t="shared" si="44"/>
        <v>81304</v>
      </c>
      <c r="BJ199">
        <f t="shared" si="45"/>
        <v>85472</v>
      </c>
      <c r="BK199">
        <f t="shared" si="46"/>
        <v>89640</v>
      </c>
      <c r="BL199">
        <f t="shared" si="47"/>
        <v>93808</v>
      </c>
      <c r="BM199">
        <f t="shared" si="48"/>
        <v>97976</v>
      </c>
      <c r="BN199">
        <v>83350</v>
      </c>
      <c r="BO199">
        <v>110000</v>
      </c>
      <c r="BP199">
        <f t="shared" si="49"/>
        <v>116668</v>
      </c>
      <c r="BQ199">
        <f t="shared" si="50"/>
        <v>123336</v>
      </c>
      <c r="BR199">
        <f t="shared" si="51"/>
        <v>130004</v>
      </c>
      <c r="BS199">
        <f t="shared" si="52"/>
        <v>136672</v>
      </c>
      <c r="BT199">
        <f t="shared" si="53"/>
        <v>143340</v>
      </c>
      <c r="BU199">
        <f t="shared" si="54"/>
        <v>150008</v>
      </c>
      <c r="BV199">
        <f t="shared" si="55"/>
        <v>156676</v>
      </c>
    </row>
    <row r="200" spans="1:74" x14ac:dyDescent="0.35">
      <c r="A200" s="298" t="s">
        <v>390</v>
      </c>
      <c r="C200" s="300">
        <v>42050</v>
      </c>
      <c r="D200" s="300">
        <v>42050</v>
      </c>
      <c r="E200" s="300">
        <v>48357.5</v>
      </c>
      <c r="F200" s="300">
        <v>48357.5</v>
      </c>
      <c r="G200" s="300">
        <v>48357.5</v>
      </c>
      <c r="H200" s="300">
        <v>48357.5</v>
      </c>
      <c r="I200" s="300">
        <v>48357.5</v>
      </c>
      <c r="J200" s="300">
        <v>48357.5</v>
      </c>
      <c r="K200" s="300">
        <v>49950</v>
      </c>
      <c r="L200" s="300">
        <v>52800</v>
      </c>
      <c r="M200" s="300">
        <v>55650</v>
      </c>
      <c r="N200" s="300">
        <v>58500</v>
      </c>
      <c r="O200" s="300">
        <v>61350</v>
      </c>
      <c r="P200" s="300">
        <v>64200</v>
      </c>
      <c r="Q200" s="300">
        <v>67050</v>
      </c>
      <c r="S200" s="381">
        <v>35650</v>
      </c>
      <c r="T200" s="382">
        <v>47100</v>
      </c>
      <c r="U200" s="382">
        <v>49952</v>
      </c>
      <c r="V200" s="382">
        <v>52804</v>
      </c>
      <c r="W200" s="382">
        <v>55656</v>
      </c>
      <c r="X200" s="382">
        <v>58508</v>
      </c>
      <c r="Y200" s="382">
        <v>61360</v>
      </c>
      <c r="Z200" s="382">
        <v>64212</v>
      </c>
      <c r="AA200" s="383">
        <v>67064</v>
      </c>
      <c r="AB200" s="381">
        <v>57050</v>
      </c>
      <c r="AC200" s="382">
        <v>75300</v>
      </c>
      <c r="AD200" s="382">
        <v>79864</v>
      </c>
      <c r="AE200" s="382">
        <v>84428</v>
      </c>
      <c r="AF200" s="382">
        <v>88992</v>
      </c>
      <c r="AG200" s="382">
        <v>93556</v>
      </c>
      <c r="AH200" s="382">
        <v>98120</v>
      </c>
      <c r="AI200" s="382">
        <v>102684</v>
      </c>
      <c r="AJ200" s="383">
        <v>107248</v>
      </c>
      <c r="AL200" s="382">
        <v>35650</v>
      </c>
      <c r="AM200" s="382">
        <v>47100</v>
      </c>
      <c r="AN200" s="382">
        <v>49952</v>
      </c>
      <c r="AO200" s="382">
        <v>52804</v>
      </c>
      <c r="AP200" s="382">
        <v>55656</v>
      </c>
      <c r="AQ200" s="382">
        <v>58508</v>
      </c>
      <c r="AR200" s="382">
        <v>61360</v>
      </c>
      <c r="AS200" s="382">
        <v>64212</v>
      </c>
      <c r="AT200" s="382">
        <v>67064</v>
      </c>
      <c r="AU200" s="381">
        <v>57050</v>
      </c>
      <c r="AV200" s="382">
        <v>75300</v>
      </c>
      <c r="AW200" s="382">
        <v>79864</v>
      </c>
      <c r="AX200" s="382">
        <v>84428</v>
      </c>
      <c r="AY200" s="382">
        <v>88992</v>
      </c>
      <c r="AZ200" s="382">
        <v>93556</v>
      </c>
      <c r="BA200" s="382">
        <v>98120</v>
      </c>
      <c r="BB200" s="382">
        <v>102684</v>
      </c>
      <c r="BC200" s="383">
        <v>107248</v>
      </c>
      <c r="BE200">
        <v>38400</v>
      </c>
      <c r="BF200">
        <v>50700</v>
      </c>
      <c r="BG200">
        <f t="shared" si="42"/>
        <v>53772</v>
      </c>
      <c r="BH200">
        <f t="shared" si="43"/>
        <v>56844</v>
      </c>
      <c r="BI200">
        <f t="shared" si="44"/>
        <v>59916</v>
      </c>
      <c r="BJ200">
        <f t="shared" si="45"/>
        <v>62988</v>
      </c>
      <c r="BK200">
        <f t="shared" si="46"/>
        <v>66060</v>
      </c>
      <c r="BL200">
        <f t="shared" si="47"/>
        <v>69132</v>
      </c>
      <c r="BM200">
        <f t="shared" si="48"/>
        <v>72204</v>
      </c>
      <c r="BN200">
        <v>61450</v>
      </c>
      <c r="BO200">
        <v>81100</v>
      </c>
      <c r="BP200">
        <f t="shared" si="49"/>
        <v>86016</v>
      </c>
      <c r="BQ200">
        <f t="shared" si="50"/>
        <v>90932</v>
      </c>
      <c r="BR200">
        <f t="shared" si="51"/>
        <v>95848</v>
      </c>
      <c r="BS200">
        <f t="shared" si="52"/>
        <v>100764</v>
      </c>
      <c r="BT200">
        <f t="shared" si="53"/>
        <v>105680</v>
      </c>
      <c r="BU200">
        <f t="shared" si="54"/>
        <v>110596</v>
      </c>
      <c r="BV200">
        <f t="shared" si="55"/>
        <v>115512</v>
      </c>
    </row>
    <row r="201" spans="1:74" x14ac:dyDescent="0.35">
      <c r="A201" s="298" t="s">
        <v>391</v>
      </c>
      <c r="C201" s="300">
        <v>42050</v>
      </c>
      <c r="D201" s="300">
        <v>42050</v>
      </c>
      <c r="E201" s="300">
        <v>48357.5</v>
      </c>
      <c r="F201" s="300">
        <v>48357.5</v>
      </c>
      <c r="G201" s="300">
        <v>48357.5</v>
      </c>
      <c r="H201" s="300">
        <v>48357.5</v>
      </c>
      <c r="I201" s="300">
        <v>48357.5</v>
      </c>
      <c r="J201" s="300">
        <v>48357.5</v>
      </c>
      <c r="K201" s="300">
        <v>48357.5</v>
      </c>
      <c r="L201" s="300">
        <v>51000</v>
      </c>
      <c r="M201" s="300">
        <v>53750</v>
      </c>
      <c r="N201" s="300">
        <v>56500</v>
      </c>
      <c r="O201" s="300">
        <v>59300</v>
      </c>
      <c r="P201" s="300">
        <v>62050</v>
      </c>
      <c r="Q201" s="300">
        <v>64800</v>
      </c>
      <c r="S201" s="381">
        <v>34450</v>
      </c>
      <c r="T201" s="382">
        <v>45500</v>
      </c>
      <c r="U201" s="382">
        <v>48256</v>
      </c>
      <c r="V201" s="382">
        <v>51012</v>
      </c>
      <c r="W201" s="382">
        <v>53768</v>
      </c>
      <c r="X201" s="382">
        <v>56524</v>
      </c>
      <c r="Y201" s="382">
        <v>59280</v>
      </c>
      <c r="Z201" s="382">
        <v>62036</v>
      </c>
      <c r="AA201" s="383">
        <v>64792</v>
      </c>
      <c r="AB201" s="381">
        <v>55100</v>
      </c>
      <c r="AC201" s="382">
        <v>72750</v>
      </c>
      <c r="AD201" s="382">
        <v>77158</v>
      </c>
      <c r="AE201" s="382">
        <v>81566</v>
      </c>
      <c r="AF201" s="382">
        <v>85974</v>
      </c>
      <c r="AG201" s="382">
        <v>90382</v>
      </c>
      <c r="AH201" s="382">
        <v>94790</v>
      </c>
      <c r="AI201" s="382">
        <v>99198</v>
      </c>
      <c r="AJ201" s="383">
        <v>103606</v>
      </c>
      <c r="AL201" s="382">
        <v>34450</v>
      </c>
      <c r="AM201" s="382">
        <v>45500</v>
      </c>
      <c r="AN201" s="382">
        <v>48256</v>
      </c>
      <c r="AO201" s="382">
        <v>51012</v>
      </c>
      <c r="AP201" s="382">
        <v>53768</v>
      </c>
      <c r="AQ201" s="382">
        <v>56524</v>
      </c>
      <c r="AR201" s="382">
        <v>59280</v>
      </c>
      <c r="AS201" s="382">
        <v>62036</v>
      </c>
      <c r="AT201" s="382">
        <v>64792</v>
      </c>
      <c r="AU201" s="381">
        <v>55100</v>
      </c>
      <c r="AV201" s="382">
        <v>72750</v>
      </c>
      <c r="AW201" s="382">
        <v>77158</v>
      </c>
      <c r="AX201" s="382">
        <v>81566</v>
      </c>
      <c r="AY201" s="382">
        <v>85974</v>
      </c>
      <c r="AZ201" s="382">
        <v>90382</v>
      </c>
      <c r="BA201" s="382">
        <v>94790</v>
      </c>
      <c r="BB201" s="382">
        <v>99198</v>
      </c>
      <c r="BC201" s="383">
        <v>103606</v>
      </c>
      <c r="BE201">
        <v>38050</v>
      </c>
      <c r="BF201">
        <v>50250</v>
      </c>
      <c r="BG201">
        <f t="shared" si="42"/>
        <v>53294</v>
      </c>
      <c r="BH201">
        <f t="shared" si="43"/>
        <v>56338</v>
      </c>
      <c r="BI201">
        <f t="shared" si="44"/>
        <v>59382</v>
      </c>
      <c r="BJ201">
        <f t="shared" si="45"/>
        <v>62426</v>
      </c>
      <c r="BK201">
        <f t="shared" si="46"/>
        <v>65470</v>
      </c>
      <c r="BL201">
        <f t="shared" si="47"/>
        <v>68514</v>
      </c>
      <c r="BM201">
        <f t="shared" si="48"/>
        <v>71558</v>
      </c>
      <c r="BN201">
        <v>60900</v>
      </c>
      <c r="BO201">
        <v>80400</v>
      </c>
      <c r="BP201">
        <f t="shared" si="49"/>
        <v>85272</v>
      </c>
      <c r="BQ201">
        <f t="shared" si="50"/>
        <v>90144</v>
      </c>
      <c r="BR201">
        <f t="shared" si="51"/>
        <v>95016</v>
      </c>
      <c r="BS201">
        <f t="shared" si="52"/>
        <v>99888</v>
      </c>
      <c r="BT201">
        <f t="shared" si="53"/>
        <v>104760</v>
      </c>
      <c r="BU201">
        <f t="shared" si="54"/>
        <v>109632</v>
      </c>
      <c r="BV201">
        <f t="shared" si="55"/>
        <v>114504</v>
      </c>
    </row>
    <row r="202" spans="1:74" x14ac:dyDescent="0.35">
      <c r="A202" s="298" t="s">
        <v>392</v>
      </c>
      <c r="C202" s="300">
        <v>42050</v>
      </c>
      <c r="D202" s="300">
        <v>42050</v>
      </c>
      <c r="E202" s="300">
        <v>48357.5</v>
      </c>
      <c r="F202" s="300">
        <v>48357.5</v>
      </c>
      <c r="G202" s="300">
        <v>48357.5</v>
      </c>
      <c r="H202" s="300">
        <v>48357.5</v>
      </c>
      <c r="I202" s="300">
        <v>51400</v>
      </c>
      <c r="J202" s="300">
        <v>54750</v>
      </c>
      <c r="K202" s="300">
        <v>58050</v>
      </c>
      <c r="L202" s="300">
        <v>61350</v>
      </c>
      <c r="M202" s="300">
        <v>64700</v>
      </c>
      <c r="N202" s="300">
        <v>68000</v>
      </c>
      <c r="O202" s="300">
        <v>71300</v>
      </c>
      <c r="P202" s="300">
        <v>74650</v>
      </c>
      <c r="Q202" s="300">
        <v>77950</v>
      </c>
      <c r="S202" s="381">
        <v>41450</v>
      </c>
      <c r="T202" s="382">
        <v>54750</v>
      </c>
      <c r="U202" s="382">
        <v>58066</v>
      </c>
      <c r="V202" s="382">
        <v>61382</v>
      </c>
      <c r="W202" s="382">
        <v>64698</v>
      </c>
      <c r="X202" s="382">
        <v>68014</v>
      </c>
      <c r="Y202" s="382">
        <v>71330</v>
      </c>
      <c r="Z202" s="382">
        <v>74646</v>
      </c>
      <c r="AA202" s="383">
        <v>77962</v>
      </c>
      <c r="AB202" s="381">
        <v>66300</v>
      </c>
      <c r="AC202" s="382">
        <v>87500</v>
      </c>
      <c r="AD202" s="382">
        <v>92804</v>
      </c>
      <c r="AE202" s="382">
        <v>98108</v>
      </c>
      <c r="AF202" s="382">
        <v>103412</v>
      </c>
      <c r="AG202" s="382">
        <v>108716</v>
      </c>
      <c r="AH202" s="382">
        <v>114020</v>
      </c>
      <c r="AI202" s="382">
        <v>119324</v>
      </c>
      <c r="AJ202" s="383">
        <v>124628</v>
      </c>
      <c r="AL202" s="382">
        <v>42450</v>
      </c>
      <c r="AM202" s="382">
        <v>56050</v>
      </c>
      <c r="AN202" s="382">
        <v>59446</v>
      </c>
      <c r="AO202" s="382">
        <v>62842</v>
      </c>
      <c r="AP202" s="382">
        <v>66238</v>
      </c>
      <c r="AQ202" s="382">
        <v>69634</v>
      </c>
      <c r="AR202" s="382">
        <v>73030</v>
      </c>
      <c r="AS202" s="382">
        <v>76426</v>
      </c>
      <c r="AT202" s="382">
        <v>79822</v>
      </c>
      <c r="AU202" s="381">
        <v>67900</v>
      </c>
      <c r="AV202" s="382">
        <v>89650</v>
      </c>
      <c r="AW202" s="382">
        <v>95082</v>
      </c>
      <c r="AX202" s="382">
        <v>100514</v>
      </c>
      <c r="AY202" s="382">
        <v>105946</v>
      </c>
      <c r="AZ202" s="382">
        <v>111378</v>
      </c>
      <c r="BA202" s="382">
        <v>116810</v>
      </c>
      <c r="BB202" s="382">
        <v>122242</v>
      </c>
      <c r="BC202" s="383">
        <v>127674</v>
      </c>
      <c r="BE202">
        <v>47450</v>
      </c>
      <c r="BF202">
        <v>62650</v>
      </c>
      <c r="BG202">
        <f t="shared" si="42"/>
        <v>66446</v>
      </c>
      <c r="BH202">
        <f t="shared" si="43"/>
        <v>70242</v>
      </c>
      <c r="BI202">
        <f t="shared" si="44"/>
        <v>74038</v>
      </c>
      <c r="BJ202">
        <f t="shared" si="45"/>
        <v>77834</v>
      </c>
      <c r="BK202">
        <f t="shared" si="46"/>
        <v>81630</v>
      </c>
      <c r="BL202">
        <f t="shared" si="47"/>
        <v>85426</v>
      </c>
      <c r="BM202">
        <f t="shared" si="48"/>
        <v>89222</v>
      </c>
      <c r="BN202">
        <v>75900</v>
      </c>
      <c r="BO202">
        <v>100200</v>
      </c>
      <c r="BP202">
        <f t="shared" si="49"/>
        <v>106272</v>
      </c>
      <c r="BQ202">
        <f t="shared" si="50"/>
        <v>112344</v>
      </c>
      <c r="BR202">
        <f t="shared" si="51"/>
        <v>118416</v>
      </c>
      <c r="BS202">
        <f t="shared" si="52"/>
        <v>124488</v>
      </c>
      <c r="BT202">
        <f t="shared" si="53"/>
        <v>130560</v>
      </c>
      <c r="BU202">
        <f t="shared" si="54"/>
        <v>136632</v>
      </c>
      <c r="BV202">
        <f t="shared" si="55"/>
        <v>142704</v>
      </c>
    </row>
    <row r="203" spans="1:74" x14ac:dyDescent="0.35">
      <c r="A203" s="298" t="s">
        <v>393</v>
      </c>
      <c r="C203" s="300">
        <v>42050</v>
      </c>
      <c r="D203" s="300">
        <v>42050</v>
      </c>
      <c r="E203" s="300">
        <v>48357.5</v>
      </c>
      <c r="F203" s="300">
        <v>48357.5</v>
      </c>
      <c r="G203" s="300">
        <v>48357.5</v>
      </c>
      <c r="H203" s="300">
        <v>48357.5</v>
      </c>
      <c r="I203" s="300">
        <v>48357.5</v>
      </c>
      <c r="J203" s="300">
        <v>48357.5</v>
      </c>
      <c r="K203" s="300">
        <v>48357.5</v>
      </c>
      <c r="L203" s="300">
        <v>50100</v>
      </c>
      <c r="M203" s="300">
        <v>52850</v>
      </c>
      <c r="N203" s="300">
        <v>55550</v>
      </c>
      <c r="O203" s="300">
        <v>58250</v>
      </c>
      <c r="P203" s="300">
        <v>60950</v>
      </c>
      <c r="Q203" s="300">
        <v>63650</v>
      </c>
      <c r="S203" s="381">
        <v>33850</v>
      </c>
      <c r="T203" s="382">
        <v>44700</v>
      </c>
      <c r="U203" s="382">
        <v>47408</v>
      </c>
      <c r="V203" s="382">
        <v>50116</v>
      </c>
      <c r="W203" s="382">
        <v>52824</v>
      </c>
      <c r="X203" s="382">
        <v>55532</v>
      </c>
      <c r="Y203" s="382">
        <v>58240</v>
      </c>
      <c r="Z203" s="382">
        <v>60948</v>
      </c>
      <c r="AA203" s="383">
        <v>63656</v>
      </c>
      <c r="AB203" s="381">
        <v>54150</v>
      </c>
      <c r="AC203" s="382">
        <v>71500</v>
      </c>
      <c r="AD203" s="382">
        <v>75832</v>
      </c>
      <c r="AE203" s="382">
        <v>80164</v>
      </c>
      <c r="AF203" s="382">
        <v>84496</v>
      </c>
      <c r="AG203" s="382">
        <v>88828</v>
      </c>
      <c r="AH203" s="382">
        <v>93160</v>
      </c>
      <c r="AI203" s="382">
        <v>97492</v>
      </c>
      <c r="AJ203" s="383">
        <v>101824</v>
      </c>
      <c r="AL203" s="382">
        <v>33950</v>
      </c>
      <c r="AM203" s="382">
        <v>44850</v>
      </c>
      <c r="AN203" s="382">
        <v>47566</v>
      </c>
      <c r="AO203" s="382">
        <v>50282</v>
      </c>
      <c r="AP203" s="382">
        <v>52998</v>
      </c>
      <c r="AQ203" s="382">
        <v>55714</v>
      </c>
      <c r="AR203" s="382">
        <v>58430</v>
      </c>
      <c r="AS203" s="382">
        <v>61146</v>
      </c>
      <c r="AT203" s="382">
        <v>63862</v>
      </c>
      <c r="AU203" s="381">
        <v>54300</v>
      </c>
      <c r="AV203" s="382">
        <v>71700</v>
      </c>
      <c r="AW203" s="382">
        <v>76044</v>
      </c>
      <c r="AX203" s="382">
        <v>80388</v>
      </c>
      <c r="AY203" s="382">
        <v>84732</v>
      </c>
      <c r="AZ203" s="382">
        <v>89076</v>
      </c>
      <c r="BA203" s="382">
        <v>93420</v>
      </c>
      <c r="BB203" s="382">
        <v>97764</v>
      </c>
      <c r="BC203" s="383">
        <v>102108</v>
      </c>
      <c r="BE203">
        <v>37950</v>
      </c>
      <c r="BF203">
        <v>50100</v>
      </c>
      <c r="BG203">
        <f t="shared" si="42"/>
        <v>53136</v>
      </c>
      <c r="BH203">
        <f t="shared" si="43"/>
        <v>56172</v>
      </c>
      <c r="BI203">
        <f t="shared" si="44"/>
        <v>59208</v>
      </c>
      <c r="BJ203">
        <f t="shared" si="45"/>
        <v>62244</v>
      </c>
      <c r="BK203">
        <f t="shared" si="46"/>
        <v>65280</v>
      </c>
      <c r="BL203">
        <f t="shared" si="47"/>
        <v>68316</v>
      </c>
      <c r="BM203">
        <f t="shared" si="48"/>
        <v>71352</v>
      </c>
      <c r="BN203">
        <v>60700</v>
      </c>
      <c r="BO203">
        <v>80100</v>
      </c>
      <c r="BP203">
        <f t="shared" si="49"/>
        <v>84956</v>
      </c>
      <c r="BQ203">
        <f t="shared" si="50"/>
        <v>89812</v>
      </c>
      <c r="BR203">
        <f t="shared" si="51"/>
        <v>94668</v>
      </c>
      <c r="BS203">
        <f t="shared" si="52"/>
        <v>99524</v>
      </c>
      <c r="BT203">
        <f t="shared" si="53"/>
        <v>104380</v>
      </c>
      <c r="BU203">
        <f t="shared" si="54"/>
        <v>109236</v>
      </c>
      <c r="BV203">
        <f t="shared" si="55"/>
        <v>114092</v>
      </c>
    </row>
    <row r="204" spans="1:74" x14ac:dyDescent="0.35">
      <c r="A204" s="298" t="s">
        <v>394</v>
      </c>
      <c r="C204" s="300">
        <v>42050</v>
      </c>
      <c r="D204" s="300">
        <v>42050</v>
      </c>
      <c r="E204" s="300">
        <v>48357.5</v>
      </c>
      <c r="F204" s="300">
        <v>48357.5</v>
      </c>
      <c r="G204" s="300">
        <v>48357.5</v>
      </c>
      <c r="H204" s="300">
        <v>48357.5</v>
      </c>
      <c r="I204" s="300">
        <v>49400</v>
      </c>
      <c r="J204" s="300">
        <v>52550</v>
      </c>
      <c r="K204" s="300">
        <v>55750</v>
      </c>
      <c r="L204" s="300">
        <v>58950</v>
      </c>
      <c r="M204" s="300">
        <v>62100</v>
      </c>
      <c r="N204" s="300">
        <v>65300</v>
      </c>
      <c r="O204" s="300">
        <v>68500</v>
      </c>
      <c r="P204" s="300">
        <v>71650</v>
      </c>
      <c r="Q204" s="300">
        <v>74850</v>
      </c>
      <c r="S204" s="381">
        <v>39800</v>
      </c>
      <c r="T204" s="382">
        <v>52550</v>
      </c>
      <c r="U204" s="382">
        <v>55734</v>
      </c>
      <c r="V204" s="382">
        <v>58918</v>
      </c>
      <c r="W204" s="382">
        <v>62102</v>
      </c>
      <c r="X204" s="382">
        <v>65286</v>
      </c>
      <c r="Y204" s="382">
        <v>68470</v>
      </c>
      <c r="Z204" s="382">
        <v>71654</v>
      </c>
      <c r="AA204" s="383">
        <v>74838</v>
      </c>
      <c r="AB204" s="381">
        <v>63700</v>
      </c>
      <c r="AC204" s="382">
        <v>84100</v>
      </c>
      <c r="AD204" s="382">
        <v>89196</v>
      </c>
      <c r="AE204" s="382">
        <v>94292</v>
      </c>
      <c r="AF204" s="382">
        <v>99388</v>
      </c>
      <c r="AG204" s="382">
        <v>104484</v>
      </c>
      <c r="AH204" s="382">
        <v>109580</v>
      </c>
      <c r="AI204" s="382">
        <v>114676</v>
      </c>
      <c r="AJ204" s="383">
        <v>119772</v>
      </c>
      <c r="AL204" s="382">
        <v>39800</v>
      </c>
      <c r="AM204" s="382">
        <v>52550</v>
      </c>
      <c r="AN204" s="382">
        <v>55734</v>
      </c>
      <c r="AO204" s="382">
        <v>58918</v>
      </c>
      <c r="AP204" s="382">
        <v>62102</v>
      </c>
      <c r="AQ204" s="382">
        <v>65286</v>
      </c>
      <c r="AR204" s="382">
        <v>68470</v>
      </c>
      <c r="AS204" s="382">
        <v>71654</v>
      </c>
      <c r="AT204" s="382">
        <v>74838</v>
      </c>
      <c r="AU204" s="381">
        <v>63700</v>
      </c>
      <c r="AV204" s="382">
        <v>84100</v>
      </c>
      <c r="AW204" s="382">
        <v>89196</v>
      </c>
      <c r="AX204" s="382">
        <v>94292</v>
      </c>
      <c r="AY204" s="382">
        <v>99388</v>
      </c>
      <c r="AZ204" s="382">
        <v>104484</v>
      </c>
      <c r="BA204" s="382">
        <v>109580</v>
      </c>
      <c r="BB204" s="382">
        <v>114676</v>
      </c>
      <c r="BC204" s="383">
        <v>119772</v>
      </c>
      <c r="BE204">
        <v>42650</v>
      </c>
      <c r="BF204">
        <v>56300</v>
      </c>
      <c r="BG204">
        <f t="shared" si="42"/>
        <v>59712</v>
      </c>
      <c r="BH204">
        <f t="shared" si="43"/>
        <v>63124</v>
      </c>
      <c r="BI204">
        <f t="shared" si="44"/>
        <v>66536</v>
      </c>
      <c r="BJ204">
        <f t="shared" si="45"/>
        <v>69948</v>
      </c>
      <c r="BK204">
        <f t="shared" si="46"/>
        <v>73360</v>
      </c>
      <c r="BL204">
        <f t="shared" si="47"/>
        <v>76772</v>
      </c>
      <c r="BM204">
        <f t="shared" si="48"/>
        <v>80184</v>
      </c>
      <c r="BN204">
        <v>68250</v>
      </c>
      <c r="BO204">
        <v>90100</v>
      </c>
      <c r="BP204">
        <f t="shared" si="49"/>
        <v>95560</v>
      </c>
      <c r="BQ204">
        <f t="shared" si="50"/>
        <v>101020</v>
      </c>
      <c r="BR204">
        <f t="shared" si="51"/>
        <v>106480</v>
      </c>
      <c r="BS204">
        <f t="shared" si="52"/>
        <v>111940</v>
      </c>
      <c r="BT204">
        <f t="shared" si="53"/>
        <v>117400</v>
      </c>
      <c r="BU204">
        <f t="shared" si="54"/>
        <v>122860</v>
      </c>
      <c r="BV204">
        <f t="shared" si="55"/>
        <v>128320</v>
      </c>
    </row>
    <row r="205" spans="1:74" x14ac:dyDescent="0.35">
      <c r="A205" s="298" t="s">
        <v>395</v>
      </c>
      <c r="C205" s="300">
        <v>42050</v>
      </c>
      <c r="D205" s="300">
        <v>42050</v>
      </c>
      <c r="E205" s="300">
        <v>48357.5</v>
      </c>
      <c r="F205" s="300">
        <v>48357.5</v>
      </c>
      <c r="G205" s="300">
        <v>48357.5</v>
      </c>
      <c r="H205" s="300">
        <v>48357.5</v>
      </c>
      <c r="I205" s="300">
        <v>48357.5</v>
      </c>
      <c r="J205" s="300">
        <v>48357.5</v>
      </c>
      <c r="K205" s="300">
        <v>48357.5</v>
      </c>
      <c r="L205" s="300">
        <v>50100</v>
      </c>
      <c r="M205" s="300">
        <v>52850</v>
      </c>
      <c r="N205" s="300">
        <v>55550</v>
      </c>
      <c r="O205" s="300">
        <v>58250</v>
      </c>
      <c r="P205" s="300">
        <v>60950</v>
      </c>
      <c r="Q205" s="300">
        <v>63650</v>
      </c>
      <c r="S205" s="381">
        <v>33850</v>
      </c>
      <c r="T205" s="382">
        <v>44700</v>
      </c>
      <c r="U205" s="382">
        <v>47408</v>
      </c>
      <c r="V205" s="382">
        <v>50116</v>
      </c>
      <c r="W205" s="382">
        <v>52824</v>
      </c>
      <c r="X205" s="382">
        <v>55532</v>
      </c>
      <c r="Y205" s="382">
        <v>58240</v>
      </c>
      <c r="Z205" s="382">
        <v>60948</v>
      </c>
      <c r="AA205" s="383">
        <v>63656</v>
      </c>
      <c r="AB205" s="381">
        <v>54150</v>
      </c>
      <c r="AC205" s="382">
        <v>71500</v>
      </c>
      <c r="AD205" s="382">
        <v>75832</v>
      </c>
      <c r="AE205" s="382">
        <v>80164</v>
      </c>
      <c r="AF205" s="382">
        <v>84496</v>
      </c>
      <c r="AG205" s="382">
        <v>88828</v>
      </c>
      <c r="AH205" s="382">
        <v>93160</v>
      </c>
      <c r="AI205" s="382">
        <v>97492</v>
      </c>
      <c r="AJ205" s="383">
        <v>101824</v>
      </c>
      <c r="AL205" s="382">
        <v>33950</v>
      </c>
      <c r="AM205" s="382">
        <v>44850</v>
      </c>
      <c r="AN205" s="382">
        <v>47566</v>
      </c>
      <c r="AO205" s="382">
        <v>50282</v>
      </c>
      <c r="AP205" s="382">
        <v>52998</v>
      </c>
      <c r="AQ205" s="382">
        <v>55714</v>
      </c>
      <c r="AR205" s="382">
        <v>58430</v>
      </c>
      <c r="AS205" s="382">
        <v>61146</v>
      </c>
      <c r="AT205" s="382">
        <v>63862</v>
      </c>
      <c r="AU205" s="381">
        <v>54300</v>
      </c>
      <c r="AV205" s="382">
        <v>71700</v>
      </c>
      <c r="AW205" s="382">
        <v>76044</v>
      </c>
      <c r="AX205" s="382">
        <v>80388</v>
      </c>
      <c r="AY205" s="382">
        <v>84732</v>
      </c>
      <c r="AZ205" s="382">
        <v>89076</v>
      </c>
      <c r="BA205" s="382">
        <v>93420</v>
      </c>
      <c r="BB205" s="382">
        <v>97764</v>
      </c>
      <c r="BC205" s="383">
        <v>102108</v>
      </c>
      <c r="BE205">
        <v>37950</v>
      </c>
      <c r="BF205">
        <v>50100</v>
      </c>
      <c r="BG205">
        <f t="shared" si="42"/>
        <v>53136</v>
      </c>
      <c r="BH205">
        <f t="shared" si="43"/>
        <v>56172</v>
      </c>
      <c r="BI205">
        <f t="shared" si="44"/>
        <v>59208</v>
      </c>
      <c r="BJ205">
        <f t="shared" si="45"/>
        <v>62244</v>
      </c>
      <c r="BK205">
        <f t="shared" si="46"/>
        <v>65280</v>
      </c>
      <c r="BL205">
        <f t="shared" si="47"/>
        <v>68316</v>
      </c>
      <c r="BM205">
        <f t="shared" si="48"/>
        <v>71352</v>
      </c>
      <c r="BN205">
        <v>60700</v>
      </c>
      <c r="BO205">
        <v>80100</v>
      </c>
      <c r="BP205">
        <f t="shared" si="49"/>
        <v>84956</v>
      </c>
      <c r="BQ205">
        <f t="shared" si="50"/>
        <v>89812</v>
      </c>
      <c r="BR205">
        <f t="shared" si="51"/>
        <v>94668</v>
      </c>
      <c r="BS205">
        <f t="shared" si="52"/>
        <v>99524</v>
      </c>
      <c r="BT205">
        <f t="shared" si="53"/>
        <v>104380</v>
      </c>
      <c r="BU205">
        <f t="shared" si="54"/>
        <v>109236</v>
      </c>
      <c r="BV205">
        <f t="shared" si="55"/>
        <v>114092</v>
      </c>
    </row>
    <row r="206" spans="1:74" x14ac:dyDescent="0.35">
      <c r="A206" s="298" t="s">
        <v>396</v>
      </c>
      <c r="C206" s="300">
        <v>42050</v>
      </c>
      <c r="D206" s="300">
        <v>42050</v>
      </c>
      <c r="E206" s="300">
        <v>48357.5</v>
      </c>
      <c r="F206" s="300">
        <v>48357.5</v>
      </c>
      <c r="G206" s="300">
        <v>48357.5</v>
      </c>
      <c r="H206" s="300">
        <v>48357.5</v>
      </c>
      <c r="I206" s="300">
        <v>48357.5</v>
      </c>
      <c r="J206" s="300">
        <v>48357.5</v>
      </c>
      <c r="K206" s="300">
        <v>48357.5</v>
      </c>
      <c r="L206" s="300">
        <v>50100</v>
      </c>
      <c r="M206" s="300">
        <v>52850</v>
      </c>
      <c r="N206" s="300">
        <v>55550</v>
      </c>
      <c r="O206" s="300">
        <v>58250</v>
      </c>
      <c r="P206" s="300">
        <v>60950</v>
      </c>
      <c r="Q206" s="300">
        <v>63650</v>
      </c>
      <c r="S206" s="381">
        <v>33850</v>
      </c>
      <c r="T206" s="382">
        <v>44700</v>
      </c>
      <c r="U206" s="382">
        <v>47408</v>
      </c>
      <c r="V206" s="382">
        <v>50116</v>
      </c>
      <c r="W206" s="382">
        <v>52824</v>
      </c>
      <c r="X206" s="382">
        <v>55532</v>
      </c>
      <c r="Y206" s="382">
        <v>58240</v>
      </c>
      <c r="Z206" s="382">
        <v>60948</v>
      </c>
      <c r="AA206" s="383">
        <v>63656</v>
      </c>
      <c r="AB206" s="381">
        <v>54150</v>
      </c>
      <c r="AC206" s="382">
        <v>71500</v>
      </c>
      <c r="AD206" s="382">
        <v>75832</v>
      </c>
      <c r="AE206" s="382">
        <v>80164</v>
      </c>
      <c r="AF206" s="382">
        <v>84496</v>
      </c>
      <c r="AG206" s="382">
        <v>88828</v>
      </c>
      <c r="AH206" s="382">
        <v>93160</v>
      </c>
      <c r="AI206" s="382">
        <v>97492</v>
      </c>
      <c r="AJ206" s="383">
        <v>101824</v>
      </c>
      <c r="AL206" s="382">
        <v>33950</v>
      </c>
      <c r="AM206" s="382">
        <v>44850</v>
      </c>
      <c r="AN206" s="382">
        <v>47566</v>
      </c>
      <c r="AO206" s="382">
        <v>50282</v>
      </c>
      <c r="AP206" s="382">
        <v>52998</v>
      </c>
      <c r="AQ206" s="382">
        <v>55714</v>
      </c>
      <c r="AR206" s="382">
        <v>58430</v>
      </c>
      <c r="AS206" s="382">
        <v>61146</v>
      </c>
      <c r="AT206" s="382">
        <v>63862</v>
      </c>
      <c r="AU206" s="381">
        <v>54300</v>
      </c>
      <c r="AV206" s="382">
        <v>71700</v>
      </c>
      <c r="AW206" s="382">
        <v>76044</v>
      </c>
      <c r="AX206" s="382">
        <v>80388</v>
      </c>
      <c r="AY206" s="382">
        <v>84732</v>
      </c>
      <c r="AZ206" s="382">
        <v>89076</v>
      </c>
      <c r="BA206" s="382">
        <v>93420</v>
      </c>
      <c r="BB206" s="382">
        <v>97764</v>
      </c>
      <c r="BC206" s="383">
        <v>102108</v>
      </c>
      <c r="BE206">
        <v>37950</v>
      </c>
      <c r="BF206">
        <v>50100</v>
      </c>
      <c r="BG206">
        <f t="shared" si="42"/>
        <v>53136</v>
      </c>
      <c r="BH206">
        <f t="shared" si="43"/>
        <v>56172</v>
      </c>
      <c r="BI206">
        <f t="shared" si="44"/>
        <v>59208</v>
      </c>
      <c r="BJ206">
        <f t="shared" si="45"/>
        <v>62244</v>
      </c>
      <c r="BK206">
        <f t="shared" si="46"/>
        <v>65280</v>
      </c>
      <c r="BL206">
        <f t="shared" si="47"/>
        <v>68316</v>
      </c>
      <c r="BM206">
        <f t="shared" si="48"/>
        <v>71352</v>
      </c>
      <c r="BN206">
        <v>60700</v>
      </c>
      <c r="BO206">
        <v>80100</v>
      </c>
      <c r="BP206">
        <f t="shared" si="49"/>
        <v>84956</v>
      </c>
      <c r="BQ206">
        <f t="shared" si="50"/>
        <v>89812</v>
      </c>
      <c r="BR206">
        <f t="shared" si="51"/>
        <v>94668</v>
      </c>
      <c r="BS206">
        <f t="shared" si="52"/>
        <v>99524</v>
      </c>
      <c r="BT206">
        <f t="shared" si="53"/>
        <v>104380</v>
      </c>
      <c r="BU206">
        <f t="shared" si="54"/>
        <v>109236</v>
      </c>
      <c r="BV206">
        <f t="shared" si="55"/>
        <v>114092</v>
      </c>
    </row>
    <row r="207" spans="1:74" x14ac:dyDescent="0.35">
      <c r="A207" s="298" t="s">
        <v>397</v>
      </c>
      <c r="C207" s="300">
        <v>42050</v>
      </c>
      <c r="D207" s="300">
        <v>42050</v>
      </c>
      <c r="E207" s="300">
        <v>48357.5</v>
      </c>
      <c r="F207" s="300">
        <v>48357.5</v>
      </c>
      <c r="G207" s="300">
        <v>48357.5</v>
      </c>
      <c r="H207" s="300">
        <v>48357.5</v>
      </c>
      <c r="I207" s="300">
        <v>51100</v>
      </c>
      <c r="J207" s="300">
        <v>54400</v>
      </c>
      <c r="K207" s="300">
        <v>57700</v>
      </c>
      <c r="L207" s="300">
        <v>61000</v>
      </c>
      <c r="M207" s="300">
        <v>64300</v>
      </c>
      <c r="N207" s="300">
        <v>67600</v>
      </c>
      <c r="O207" s="300">
        <v>70900</v>
      </c>
      <c r="P207" s="300">
        <v>74200</v>
      </c>
      <c r="Q207" s="300">
        <v>77500</v>
      </c>
      <c r="S207" s="381">
        <v>41200</v>
      </c>
      <c r="T207" s="382">
        <v>54400</v>
      </c>
      <c r="U207" s="382">
        <v>57696</v>
      </c>
      <c r="V207" s="382">
        <v>60992</v>
      </c>
      <c r="W207" s="382">
        <v>64288</v>
      </c>
      <c r="X207" s="382">
        <v>67584</v>
      </c>
      <c r="Y207" s="382">
        <v>70880</v>
      </c>
      <c r="Z207" s="382">
        <v>74176</v>
      </c>
      <c r="AA207" s="383">
        <v>77472</v>
      </c>
      <c r="AB207" s="381">
        <v>65900</v>
      </c>
      <c r="AC207" s="382">
        <v>87000</v>
      </c>
      <c r="AD207" s="382">
        <v>92272</v>
      </c>
      <c r="AE207" s="382">
        <v>97544</v>
      </c>
      <c r="AF207" s="382">
        <v>102816</v>
      </c>
      <c r="AG207" s="382">
        <v>108088</v>
      </c>
      <c r="AH207" s="382">
        <v>113360</v>
      </c>
      <c r="AI207" s="382">
        <v>118632</v>
      </c>
      <c r="AJ207" s="383">
        <v>123904</v>
      </c>
      <c r="AL207" s="382">
        <v>42750</v>
      </c>
      <c r="AM207" s="382">
        <v>56450</v>
      </c>
      <c r="AN207" s="382">
        <v>59870</v>
      </c>
      <c r="AO207" s="382">
        <v>63290</v>
      </c>
      <c r="AP207" s="382">
        <v>66710</v>
      </c>
      <c r="AQ207" s="382">
        <v>70130</v>
      </c>
      <c r="AR207" s="382">
        <v>73550</v>
      </c>
      <c r="AS207" s="382">
        <v>76970</v>
      </c>
      <c r="AT207" s="382">
        <v>80390</v>
      </c>
      <c r="AU207" s="381">
        <v>68400</v>
      </c>
      <c r="AV207" s="382">
        <v>90300</v>
      </c>
      <c r="AW207" s="382">
        <v>95772</v>
      </c>
      <c r="AX207" s="382">
        <v>101244</v>
      </c>
      <c r="AY207" s="382">
        <v>106716</v>
      </c>
      <c r="AZ207" s="382">
        <v>112188</v>
      </c>
      <c r="BA207" s="382">
        <v>117660</v>
      </c>
      <c r="BB207" s="382">
        <v>123132</v>
      </c>
      <c r="BC207" s="383">
        <v>128604</v>
      </c>
      <c r="BE207">
        <v>47700</v>
      </c>
      <c r="BF207">
        <v>63000</v>
      </c>
      <c r="BG207">
        <f t="shared" si="42"/>
        <v>66816</v>
      </c>
      <c r="BH207">
        <f t="shared" si="43"/>
        <v>70632</v>
      </c>
      <c r="BI207">
        <f t="shared" si="44"/>
        <v>74448</v>
      </c>
      <c r="BJ207">
        <f t="shared" si="45"/>
        <v>78264</v>
      </c>
      <c r="BK207">
        <f t="shared" si="46"/>
        <v>82080</v>
      </c>
      <c r="BL207">
        <f t="shared" si="47"/>
        <v>85896</v>
      </c>
      <c r="BM207">
        <f t="shared" si="48"/>
        <v>89712</v>
      </c>
      <c r="BN207">
        <v>76300</v>
      </c>
      <c r="BO207">
        <v>100700</v>
      </c>
      <c r="BP207">
        <f t="shared" si="49"/>
        <v>106804</v>
      </c>
      <c r="BQ207">
        <f t="shared" si="50"/>
        <v>112908</v>
      </c>
      <c r="BR207">
        <f t="shared" si="51"/>
        <v>119012</v>
      </c>
      <c r="BS207">
        <f t="shared" si="52"/>
        <v>125116</v>
      </c>
      <c r="BT207">
        <f t="shared" si="53"/>
        <v>131220</v>
      </c>
      <c r="BU207">
        <f t="shared" si="54"/>
        <v>137324</v>
      </c>
      <c r="BV207">
        <f t="shared" si="55"/>
        <v>143428</v>
      </c>
    </row>
    <row r="208" spans="1:74" x14ac:dyDescent="0.35">
      <c r="A208" s="298" t="s">
        <v>398</v>
      </c>
      <c r="C208" s="300">
        <v>42050</v>
      </c>
      <c r="D208" s="300">
        <v>42050</v>
      </c>
      <c r="E208" s="300">
        <v>48357.5</v>
      </c>
      <c r="F208" s="300">
        <v>48357.5</v>
      </c>
      <c r="G208" s="300">
        <v>48357.5</v>
      </c>
      <c r="H208" s="300">
        <v>48357.5</v>
      </c>
      <c r="I208" s="300">
        <v>48357.5</v>
      </c>
      <c r="J208" s="300">
        <v>49800</v>
      </c>
      <c r="K208" s="300">
        <v>52800</v>
      </c>
      <c r="L208" s="300">
        <v>55800</v>
      </c>
      <c r="M208" s="300">
        <v>58850</v>
      </c>
      <c r="N208" s="300">
        <v>61850</v>
      </c>
      <c r="O208" s="300">
        <v>64850</v>
      </c>
      <c r="P208" s="300">
        <v>67900</v>
      </c>
      <c r="Q208" s="300">
        <v>70900</v>
      </c>
      <c r="S208" s="381">
        <v>37700</v>
      </c>
      <c r="T208" s="382">
        <v>49800</v>
      </c>
      <c r="U208" s="382">
        <v>52816</v>
      </c>
      <c r="V208" s="382">
        <v>55832</v>
      </c>
      <c r="W208" s="382">
        <v>58848</v>
      </c>
      <c r="X208" s="382">
        <v>61864</v>
      </c>
      <c r="Y208" s="382">
        <v>64880</v>
      </c>
      <c r="Z208" s="382">
        <v>67896</v>
      </c>
      <c r="AA208" s="383">
        <v>70912</v>
      </c>
      <c r="AB208" s="381">
        <v>60300</v>
      </c>
      <c r="AC208" s="382">
        <v>79600</v>
      </c>
      <c r="AD208" s="382">
        <v>84424</v>
      </c>
      <c r="AE208" s="382">
        <v>89248</v>
      </c>
      <c r="AF208" s="382">
        <v>94072</v>
      </c>
      <c r="AG208" s="382">
        <v>98896</v>
      </c>
      <c r="AH208" s="382">
        <v>103720</v>
      </c>
      <c r="AI208" s="382">
        <v>108544</v>
      </c>
      <c r="AJ208" s="383">
        <v>113368</v>
      </c>
      <c r="AL208" s="382">
        <v>38150</v>
      </c>
      <c r="AM208" s="382">
        <v>50400</v>
      </c>
      <c r="AN208" s="382">
        <v>53452</v>
      </c>
      <c r="AO208" s="382">
        <v>56504</v>
      </c>
      <c r="AP208" s="382">
        <v>59556</v>
      </c>
      <c r="AQ208" s="382">
        <v>62608</v>
      </c>
      <c r="AR208" s="382">
        <v>65660</v>
      </c>
      <c r="AS208" s="382">
        <v>68712</v>
      </c>
      <c r="AT208" s="382">
        <v>71764</v>
      </c>
      <c r="AU208" s="381">
        <v>61050</v>
      </c>
      <c r="AV208" s="382">
        <v>80600</v>
      </c>
      <c r="AW208" s="382">
        <v>85484</v>
      </c>
      <c r="AX208" s="382">
        <v>90368</v>
      </c>
      <c r="AY208" s="382">
        <v>95252</v>
      </c>
      <c r="AZ208" s="382">
        <v>100136</v>
      </c>
      <c r="BA208" s="382">
        <v>105020</v>
      </c>
      <c r="BB208" s="382">
        <v>109904</v>
      </c>
      <c r="BC208" s="383">
        <v>114788</v>
      </c>
      <c r="BE208">
        <v>42650</v>
      </c>
      <c r="BF208">
        <v>56300</v>
      </c>
      <c r="BG208">
        <f t="shared" si="42"/>
        <v>59712</v>
      </c>
      <c r="BH208">
        <f t="shared" si="43"/>
        <v>63124</v>
      </c>
      <c r="BI208">
        <f t="shared" si="44"/>
        <v>66536</v>
      </c>
      <c r="BJ208">
        <f t="shared" si="45"/>
        <v>69948</v>
      </c>
      <c r="BK208">
        <f t="shared" si="46"/>
        <v>73360</v>
      </c>
      <c r="BL208">
        <f t="shared" si="47"/>
        <v>76772</v>
      </c>
      <c r="BM208">
        <f t="shared" si="48"/>
        <v>80184</v>
      </c>
      <c r="BN208">
        <v>68250</v>
      </c>
      <c r="BO208">
        <v>90100</v>
      </c>
      <c r="BP208">
        <f t="shared" si="49"/>
        <v>95560</v>
      </c>
      <c r="BQ208">
        <f t="shared" si="50"/>
        <v>101020</v>
      </c>
      <c r="BR208">
        <f t="shared" si="51"/>
        <v>106480</v>
      </c>
      <c r="BS208">
        <f t="shared" si="52"/>
        <v>111940</v>
      </c>
      <c r="BT208">
        <f t="shared" si="53"/>
        <v>117400</v>
      </c>
      <c r="BU208">
        <f t="shared" si="54"/>
        <v>122860</v>
      </c>
      <c r="BV208">
        <f t="shared" si="55"/>
        <v>128320</v>
      </c>
    </row>
    <row r="209" spans="1:74" x14ac:dyDescent="0.35">
      <c r="A209" s="298" t="s">
        <v>399</v>
      </c>
      <c r="C209" s="300">
        <v>42050</v>
      </c>
      <c r="D209" s="300">
        <v>42050</v>
      </c>
      <c r="E209" s="300">
        <v>48357.5</v>
      </c>
      <c r="F209" s="300">
        <v>48357.5</v>
      </c>
      <c r="G209" s="300">
        <v>48357.5</v>
      </c>
      <c r="H209" s="300">
        <v>48357.5</v>
      </c>
      <c r="I209" s="300">
        <v>51400</v>
      </c>
      <c r="J209" s="300">
        <v>54750</v>
      </c>
      <c r="K209" s="300">
        <v>58050</v>
      </c>
      <c r="L209" s="300">
        <v>61350</v>
      </c>
      <c r="M209" s="300">
        <v>64700</v>
      </c>
      <c r="N209" s="300">
        <v>68000</v>
      </c>
      <c r="O209" s="300">
        <v>71300</v>
      </c>
      <c r="P209" s="300">
        <v>74650</v>
      </c>
      <c r="Q209" s="300">
        <v>77950</v>
      </c>
      <c r="S209" s="381">
        <v>41450</v>
      </c>
      <c r="T209" s="382">
        <v>54750</v>
      </c>
      <c r="U209" s="382">
        <v>58066</v>
      </c>
      <c r="V209" s="382">
        <v>61382</v>
      </c>
      <c r="W209" s="382">
        <v>64698</v>
      </c>
      <c r="X209" s="382">
        <v>68014</v>
      </c>
      <c r="Y209" s="382">
        <v>71330</v>
      </c>
      <c r="Z209" s="382">
        <v>74646</v>
      </c>
      <c r="AA209" s="383">
        <v>77962</v>
      </c>
      <c r="AB209" s="381">
        <v>66300</v>
      </c>
      <c r="AC209" s="382">
        <v>87500</v>
      </c>
      <c r="AD209" s="382">
        <v>92804</v>
      </c>
      <c r="AE209" s="382">
        <v>98108</v>
      </c>
      <c r="AF209" s="382">
        <v>103412</v>
      </c>
      <c r="AG209" s="382">
        <v>108716</v>
      </c>
      <c r="AH209" s="382">
        <v>114020</v>
      </c>
      <c r="AI209" s="382">
        <v>119324</v>
      </c>
      <c r="AJ209" s="383">
        <v>124628</v>
      </c>
      <c r="AL209" s="382">
        <v>42450</v>
      </c>
      <c r="AM209" s="382">
        <v>56050</v>
      </c>
      <c r="AN209" s="382">
        <v>59446</v>
      </c>
      <c r="AO209" s="382">
        <v>62842</v>
      </c>
      <c r="AP209" s="382">
        <v>66238</v>
      </c>
      <c r="AQ209" s="382">
        <v>69634</v>
      </c>
      <c r="AR209" s="382">
        <v>73030</v>
      </c>
      <c r="AS209" s="382">
        <v>76426</v>
      </c>
      <c r="AT209" s="382">
        <v>79822</v>
      </c>
      <c r="AU209" s="381">
        <v>67900</v>
      </c>
      <c r="AV209" s="382">
        <v>89650</v>
      </c>
      <c r="AW209" s="382">
        <v>95082</v>
      </c>
      <c r="AX209" s="382">
        <v>100514</v>
      </c>
      <c r="AY209" s="382">
        <v>105946</v>
      </c>
      <c r="AZ209" s="382">
        <v>111378</v>
      </c>
      <c r="BA209" s="382">
        <v>116810</v>
      </c>
      <c r="BB209" s="382">
        <v>122242</v>
      </c>
      <c r="BC209" s="383">
        <v>127674</v>
      </c>
      <c r="BE209">
        <v>47450</v>
      </c>
      <c r="BF209">
        <v>62650</v>
      </c>
      <c r="BG209">
        <f t="shared" si="42"/>
        <v>66446</v>
      </c>
      <c r="BH209">
        <f t="shared" si="43"/>
        <v>70242</v>
      </c>
      <c r="BI209">
        <f t="shared" si="44"/>
        <v>74038</v>
      </c>
      <c r="BJ209">
        <f t="shared" si="45"/>
        <v>77834</v>
      </c>
      <c r="BK209">
        <f t="shared" si="46"/>
        <v>81630</v>
      </c>
      <c r="BL209">
        <f t="shared" si="47"/>
        <v>85426</v>
      </c>
      <c r="BM209">
        <f t="shared" si="48"/>
        <v>89222</v>
      </c>
      <c r="BN209">
        <v>75900</v>
      </c>
      <c r="BO209">
        <v>100200</v>
      </c>
      <c r="BP209">
        <f t="shared" si="49"/>
        <v>106272</v>
      </c>
      <c r="BQ209">
        <f t="shared" si="50"/>
        <v>112344</v>
      </c>
      <c r="BR209">
        <f t="shared" si="51"/>
        <v>118416</v>
      </c>
      <c r="BS209">
        <f t="shared" si="52"/>
        <v>124488</v>
      </c>
      <c r="BT209">
        <f t="shared" si="53"/>
        <v>130560</v>
      </c>
      <c r="BU209">
        <f t="shared" si="54"/>
        <v>136632</v>
      </c>
      <c r="BV209">
        <f t="shared" si="55"/>
        <v>142704</v>
      </c>
    </row>
    <row r="210" spans="1:74" x14ac:dyDescent="0.35">
      <c r="A210" s="298" t="s">
        <v>400</v>
      </c>
      <c r="C210" s="300">
        <v>42050</v>
      </c>
      <c r="D210" s="300">
        <v>42050</v>
      </c>
      <c r="E210" s="300">
        <v>48357.5</v>
      </c>
      <c r="F210" s="300">
        <v>48357.5</v>
      </c>
      <c r="G210" s="300">
        <v>48357.5</v>
      </c>
      <c r="H210" s="300">
        <v>48357.5</v>
      </c>
      <c r="I210" s="300">
        <v>48357.5</v>
      </c>
      <c r="J210" s="300">
        <v>48357.5</v>
      </c>
      <c r="K210" s="300">
        <v>48357.5</v>
      </c>
      <c r="L210" s="300">
        <v>50100</v>
      </c>
      <c r="M210" s="300">
        <v>52850</v>
      </c>
      <c r="N210" s="300">
        <v>55550</v>
      </c>
      <c r="O210" s="300">
        <v>58250</v>
      </c>
      <c r="P210" s="300">
        <v>60950</v>
      </c>
      <c r="Q210" s="300">
        <v>63650</v>
      </c>
      <c r="S210" s="381">
        <v>33850</v>
      </c>
      <c r="T210" s="382">
        <v>44700</v>
      </c>
      <c r="U210" s="382">
        <v>47408</v>
      </c>
      <c r="V210" s="382">
        <v>50116</v>
      </c>
      <c r="W210" s="382">
        <v>52824</v>
      </c>
      <c r="X210" s="382">
        <v>55532</v>
      </c>
      <c r="Y210" s="382">
        <v>58240</v>
      </c>
      <c r="Z210" s="382">
        <v>60948</v>
      </c>
      <c r="AA210" s="383">
        <v>63656</v>
      </c>
      <c r="AB210" s="381">
        <v>54150</v>
      </c>
      <c r="AC210" s="382">
        <v>71500</v>
      </c>
      <c r="AD210" s="382">
        <v>75832</v>
      </c>
      <c r="AE210" s="382">
        <v>80164</v>
      </c>
      <c r="AF210" s="382">
        <v>84496</v>
      </c>
      <c r="AG210" s="382">
        <v>88828</v>
      </c>
      <c r="AH210" s="382">
        <v>93160</v>
      </c>
      <c r="AI210" s="382">
        <v>97492</v>
      </c>
      <c r="AJ210" s="383">
        <v>101824</v>
      </c>
      <c r="AL210" s="382">
        <v>33950</v>
      </c>
      <c r="AM210" s="382">
        <v>44850</v>
      </c>
      <c r="AN210" s="382">
        <v>47566</v>
      </c>
      <c r="AO210" s="382">
        <v>50282</v>
      </c>
      <c r="AP210" s="382">
        <v>52998</v>
      </c>
      <c r="AQ210" s="382">
        <v>55714</v>
      </c>
      <c r="AR210" s="382">
        <v>58430</v>
      </c>
      <c r="AS210" s="382">
        <v>61146</v>
      </c>
      <c r="AT210" s="382">
        <v>63862</v>
      </c>
      <c r="AU210" s="381">
        <v>54300</v>
      </c>
      <c r="AV210" s="382">
        <v>71700</v>
      </c>
      <c r="AW210" s="382">
        <v>76044</v>
      </c>
      <c r="AX210" s="382">
        <v>80388</v>
      </c>
      <c r="AY210" s="382">
        <v>84732</v>
      </c>
      <c r="AZ210" s="382">
        <v>89076</v>
      </c>
      <c r="BA210" s="382">
        <v>93420</v>
      </c>
      <c r="BB210" s="382">
        <v>97764</v>
      </c>
      <c r="BC210" s="383">
        <v>102108</v>
      </c>
      <c r="BE210">
        <v>37950</v>
      </c>
      <c r="BF210">
        <v>50100</v>
      </c>
      <c r="BG210">
        <f t="shared" si="42"/>
        <v>53136</v>
      </c>
      <c r="BH210">
        <f t="shared" si="43"/>
        <v>56172</v>
      </c>
      <c r="BI210">
        <f t="shared" si="44"/>
        <v>59208</v>
      </c>
      <c r="BJ210">
        <f t="shared" si="45"/>
        <v>62244</v>
      </c>
      <c r="BK210">
        <f t="shared" si="46"/>
        <v>65280</v>
      </c>
      <c r="BL210">
        <f t="shared" si="47"/>
        <v>68316</v>
      </c>
      <c r="BM210">
        <f t="shared" si="48"/>
        <v>71352</v>
      </c>
      <c r="BN210">
        <v>60700</v>
      </c>
      <c r="BO210">
        <v>80100</v>
      </c>
      <c r="BP210">
        <f t="shared" si="49"/>
        <v>84956</v>
      </c>
      <c r="BQ210">
        <f t="shared" si="50"/>
        <v>89812</v>
      </c>
      <c r="BR210">
        <f t="shared" si="51"/>
        <v>94668</v>
      </c>
      <c r="BS210">
        <f t="shared" si="52"/>
        <v>99524</v>
      </c>
      <c r="BT210">
        <f t="shared" si="53"/>
        <v>104380</v>
      </c>
      <c r="BU210">
        <f t="shared" si="54"/>
        <v>109236</v>
      </c>
      <c r="BV210">
        <f t="shared" si="55"/>
        <v>114092</v>
      </c>
    </row>
    <row r="211" spans="1:74" x14ac:dyDescent="0.35">
      <c r="A211" s="298" t="s">
        <v>401</v>
      </c>
      <c r="C211" s="300">
        <v>42050</v>
      </c>
      <c r="D211" s="300">
        <v>42050</v>
      </c>
      <c r="E211" s="300">
        <v>48357.5</v>
      </c>
      <c r="F211" s="300">
        <v>48357.5</v>
      </c>
      <c r="G211" s="300">
        <v>48357.5</v>
      </c>
      <c r="H211" s="300">
        <v>48357.5</v>
      </c>
      <c r="I211" s="300">
        <v>48357.5</v>
      </c>
      <c r="J211" s="300">
        <v>48357.5</v>
      </c>
      <c r="K211" s="300">
        <v>48357.5</v>
      </c>
      <c r="L211" s="300">
        <v>50100</v>
      </c>
      <c r="M211" s="300">
        <v>52850</v>
      </c>
      <c r="N211" s="300">
        <v>55550</v>
      </c>
      <c r="O211" s="300">
        <v>58250</v>
      </c>
      <c r="P211" s="300">
        <v>60950</v>
      </c>
      <c r="Q211" s="300">
        <v>63650</v>
      </c>
      <c r="S211" s="381">
        <v>33850</v>
      </c>
      <c r="T211" s="382">
        <v>44700</v>
      </c>
      <c r="U211" s="382">
        <v>47408</v>
      </c>
      <c r="V211" s="382">
        <v>50116</v>
      </c>
      <c r="W211" s="382">
        <v>52824</v>
      </c>
      <c r="X211" s="382">
        <v>55532</v>
      </c>
      <c r="Y211" s="382">
        <v>58240</v>
      </c>
      <c r="Z211" s="382">
        <v>60948</v>
      </c>
      <c r="AA211" s="383">
        <v>63656</v>
      </c>
      <c r="AB211" s="381">
        <v>54150</v>
      </c>
      <c r="AC211" s="382">
        <v>71500</v>
      </c>
      <c r="AD211" s="382">
        <v>75832</v>
      </c>
      <c r="AE211" s="382">
        <v>80164</v>
      </c>
      <c r="AF211" s="382">
        <v>84496</v>
      </c>
      <c r="AG211" s="382">
        <v>88828</v>
      </c>
      <c r="AH211" s="382">
        <v>93160</v>
      </c>
      <c r="AI211" s="382">
        <v>97492</v>
      </c>
      <c r="AJ211" s="383">
        <v>101824</v>
      </c>
      <c r="AL211" s="382">
        <v>33950</v>
      </c>
      <c r="AM211" s="382">
        <v>44850</v>
      </c>
      <c r="AN211" s="382">
        <v>47566</v>
      </c>
      <c r="AO211" s="382">
        <v>50282</v>
      </c>
      <c r="AP211" s="382">
        <v>52998</v>
      </c>
      <c r="AQ211" s="382">
        <v>55714</v>
      </c>
      <c r="AR211" s="382">
        <v>58430</v>
      </c>
      <c r="AS211" s="382">
        <v>61146</v>
      </c>
      <c r="AT211" s="382">
        <v>63862</v>
      </c>
      <c r="AU211" s="381">
        <v>54300</v>
      </c>
      <c r="AV211" s="382">
        <v>71700</v>
      </c>
      <c r="AW211" s="382">
        <v>76044</v>
      </c>
      <c r="AX211" s="382">
        <v>80388</v>
      </c>
      <c r="AY211" s="382">
        <v>84732</v>
      </c>
      <c r="AZ211" s="382">
        <v>89076</v>
      </c>
      <c r="BA211" s="382">
        <v>93420</v>
      </c>
      <c r="BB211" s="382">
        <v>97764</v>
      </c>
      <c r="BC211" s="383">
        <v>102108</v>
      </c>
      <c r="BE211">
        <v>37950</v>
      </c>
      <c r="BF211">
        <v>50100</v>
      </c>
      <c r="BG211">
        <f t="shared" si="42"/>
        <v>53136</v>
      </c>
      <c r="BH211">
        <f t="shared" si="43"/>
        <v>56172</v>
      </c>
      <c r="BI211">
        <f t="shared" si="44"/>
        <v>59208</v>
      </c>
      <c r="BJ211">
        <f t="shared" si="45"/>
        <v>62244</v>
      </c>
      <c r="BK211">
        <f t="shared" si="46"/>
        <v>65280</v>
      </c>
      <c r="BL211">
        <f t="shared" si="47"/>
        <v>68316</v>
      </c>
      <c r="BM211">
        <f t="shared" si="48"/>
        <v>71352</v>
      </c>
      <c r="BN211">
        <v>60700</v>
      </c>
      <c r="BO211">
        <v>80100</v>
      </c>
      <c r="BP211">
        <f t="shared" si="49"/>
        <v>84956</v>
      </c>
      <c r="BQ211">
        <f t="shared" si="50"/>
        <v>89812</v>
      </c>
      <c r="BR211">
        <f t="shared" si="51"/>
        <v>94668</v>
      </c>
      <c r="BS211">
        <f t="shared" si="52"/>
        <v>99524</v>
      </c>
      <c r="BT211">
        <f t="shared" si="53"/>
        <v>104380</v>
      </c>
      <c r="BU211">
        <f t="shared" si="54"/>
        <v>109236</v>
      </c>
      <c r="BV211">
        <f t="shared" si="55"/>
        <v>114092</v>
      </c>
    </row>
    <row r="212" spans="1:74" x14ac:dyDescent="0.35">
      <c r="A212" s="298" t="s">
        <v>402</v>
      </c>
      <c r="C212" s="300">
        <v>42050</v>
      </c>
      <c r="D212" s="300">
        <v>42050</v>
      </c>
      <c r="E212" s="300">
        <v>48357.5</v>
      </c>
      <c r="F212" s="300">
        <v>48357.5</v>
      </c>
      <c r="G212" s="300">
        <v>48357.5</v>
      </c>
      <c r="H212" s="300">
        <v>48357.5</v>
      </c>
      <c r="I212" s="300">
        <v>48357.5</v>
      </c>
      <c r="J212" s="300">
        <v>48357.5</v>
      </c>
      <c r="K212" s="300">
        <v>48357.5</v>
      </c>
      <c r="L212" s="300">
        <v>50100</v>
      </c>
      <c r="M212" s="300">
        <v>52850</v>
      </c>
      <c r="N212" s="300">
        <v>55550</v>
      </c>
      <c r="O212" s="300">
        <v>58250</v>
      </c>
      <c r="P212" s="300">
        <v>60950</v>
      </c>
      <c r="Q212" s="300">
        <v>63650</v>
      </c>
      <c r="S212" s="381">
        <v>33850</v>
      </c>
      <c r="T212" s="382">
        <v>44700</v>
      </c>
      <c r="U212" s="382">
        <v>47408</v>
      </c>
      <c r="V212" s="382">
        <v>50116</v>
      </c>
      <c r="W212" s="382">
        <v>52824</v>
      </c>
      <c r="X212" s="382">
        <v>55532</v>
      </c>
      <c r="Y212" s="382">
        <v>58240</v>
      </c>
      <c r="Z212" s="382">
        <v>60948</v>
      </c>
      <c r="AA212" s="383">
        <v>63656</v>
      </c>
      <c r="AB212" s="381">
        <v>54150</v>
      </c>
      <c r="AC212" s="382">
        <v>71500</v>
      </c>
      <c r="AD212" s="382">
        <v>75832</v>
      </c>
      <c r="AE212" s="382">
        <v>80164</v>
      </c>
      <c r="AF212" s="382">
        <v>84496</v>
      </c>
      <c r="AG212" s="382">
        <v>88828</v>
      </c>
      <c r="AH212" s="382">
        <v>93160</v>
      </c>
      <c r="AI212" s="382">
        <v>97492</v>
      </c>
      <c r="AJ212" s="383">
        <v>101824</v>
      </c>
      <c r="AL212" s="382">
        <v>35500</v>
      </c>
      <c r="AM212" s="382">
        <v>46900</v>
      </c>
      <c r="AN212" s="382">
        <v>49740</v>
      </c>
      <c r="AO212" s="382">
        <v>52580</v>
      </c>
      <c r="AP212" s="382">
        <v>55420</v>
      </c>
      <c r="AQ212" s="382">
        <v>58260</v>
      </c>
      <c r="AR212" s="382">
        <v>61100</v>
      </c>
      <c r="AS212" s="382">
        <v>63940</v>
      </c>
      <c r="AT212" s="382">
        <v>66780</v>
      </c>
      <c r="AU212" s="381">
        <v>56800</v>
      </c>
      <c r="AV212" s="382">
        <v>75000</v>
      </c>
      <c r="AW212" s="382">
        <v>79544</v>
      </c>
      <c r="AX212" s="382">
        <v>84088</v>
      </c>
      <c r="AY212" s="382">
        <v>88632</v>
      </c>
      <c r="AZ212" s="382">
        <v>93176</v>
      </c>
      <c r="BA212" s="382">
        <v>97720</v>
      </c>
      <c r="BB212" s="382">
        <v>102264</v>
      </c>
      <c r="BC212" s="383">
        <v>106808</v>
      </c>
      <c r="BE212">
        <v>39700</v>
      </c>
      <c r="BF212">
        <v>52450</v>
      </c>
      <c r="BG212">
        <f t="shared" si="42"/>
        <v>55626</v>
      </c>
      <c r="BH212">
        <f t="shared" si="43"/>
        <v>58802</v>
      </c>
      <c r="BI212">
        <f t="shared" si="44"/>
        <v>61978</v>
      </c>
      <c r="BJ212">
        <f t="shared" si="45"/>
        <v>65154</v>
      </c>
      <c r="BK212">
        <f t="shared" si="46"/>
        <v>68330</v>
      </c>
      <c r="BL212">
        <f t="shared" si="47"/>
        <v>71506</v>
      </c>
      <c r="BM212">
        <f t="shared" si="48"/>
        <v>74682</v>
      </c>
      <c r="BN212">
        <v>63500</v>
      </c>
      <c r="BO212">
        <v>83800</v>
      </c>
      <c r="BP212">
        <f t="shared" si="49"/>
        <v>88880</v>
      </c>
      <c r="BQ212">
        <f t="shared" si="50"/>
        <v>93960</v>
      </c>
      <c r="BR212">
        <f t="shared" si="51"/>
        <v>99040</v>
      </c>
      <c r="BS212">
        <f t="shared" si="52"/>
        <v>104120</v>
      </c>
      <c r="BT212">
        <f t="shared" si="53"/>
        <v>109200</v>
      </c>
      <c r="BU212">
        <f t="shared" si="54"/>
        <v>114280</v>
      </c>
      <c r="BV212">
        <f t="shared" si="55"/>
        <v>119360</v>
      </c>
    </row>
    <row r="213" spans="1:74" x14ac:dyDescent="0.35">
      <c r="A213" s="298" t="s">
        <v>403</v>
      </c>
      <c r="C213" s="300">
        <v>42050</v>
      </c>
      <c r="D213" s="300">
        <v>42050</v>
      </c>
      <c r="E213" s="300">
        <v>48357.5</v>
      </c>
      <c r="F213" s="300">
        <v>48357.5</v>
      </c>
      <c r="G213" s="300">
        <v>48357.5</v>
      </c>
      <c r="H213" s="300">
        <v>48357.5</v>
      </c>
      <c r="I213" s="300">
        <v>48357.5</v>
      </c>
      <c r="J213" s="300">
        <v>49600</v>
      </c>
      <c r="K213" s="300">
        <v>52600</v>
      </c>
      <c r="L213" s="300">
        <v>55600</v>
      </c>
      <c r="M213" s="300">
        <v>58600</v>
      </c>
      <c r="N213" s="300">
        <v>61600</v>
      </c>
      <c r="O213" s="300">
        <v>64600</v>
      </c>
      <c r="P213" s="300">
        <v>67600</v>
      </c>
      <c r="Q213" s="300">
        <v>70600</v>
      </c>
      <c r="S213" s="381">
        <v>37550</v>
      </c>
      <c r="T213" s="382">
        <v>49600</v>
      </c>
      <c r="U213" s="382">
        <v>52604</v>
      </c>
      <c r="V213" s="382">
        <v>55608</v>
      </c>
      <c r="W213" s="382">
        <v>58612</v>
      </c>
      <c r="X213" s="382">
        <v>61616</v>
      </c>
      <c r="Y213" s="382">
        <v>64620</v>
      </c>
      <c r="Z213" s="382">
        <v>67624</v>
      </c>
      <c r="AA213" s="383">
        <v>70628</v>
      </c>
      <c r="AB213" s="381">
        <v>60100</v>
      </c>
      <c r="AC213" s="382">
        <v>79350</v>
      </c>
      <c r="AD213" s="382">
        <v>84158</v>
      </c>
      <c r="AE213" s="382">
        <v>88966</v>
      </c>
      <c r="AF213" s="382">
        <v>93774</v>
      </c>
      <c r="AG213" s="382">
        <v>98582</v>
      </c>
      <c r="AH213" s="382">
        <v>103390</v>
      </c>
      <c r="AI213" s="382">
        <v>108198</v>
      </c>
      <c r="AJ213" s="383">
        <v>113006</v>
      </c>
      <c r="AL213" s="382">
        <v>37900</v>
      </c>
      <c r="AM213" s="382">
        <v>50050</v>
      </c>
      <c r="AN213" s="382">
        <v>53082</v>
      </c>
      <c r="AO213" s="382">
        <v>56114</v>
      </c>
      <c r="AP213" s="382">
        <v>59146</v>
      </c>
      <c r="AQ213" s="382">
        <v>62178</v>
      </c>
      <c r="AR213" s="382">
        <v>65210</v>
      </c>
      <c r="AS213" s="382">
        <v>68242</v>
      </c>
      <c r="AT213" s="382">
        <v>71274</v>
      </c>
      <c r="AU213" s="381">
        <v>60650</v>
      </c>
      <c r="AV213" s="382">
        <v>80050</v>
      </c>
      <c r="AW213" s="382">
        <v>84902</v>
      </c>
      <c r="AX213" s="382">
        <v>89754</v>
      </c>
      <c r="AY213" s="382">
        <v>94606</v>
      </c>
      <c r="AZ213" s="382">
        <v>99458</v>
      </c>
      <c r="BA213" s="382">
        <v>104310</v>
      </c>
      <c r="BB213" s="382">
        <v>109162</v>
      </c>
      <c r="BC213" s="383">
        <v>114014</v>
      </c>
      <c r="BE213">
        <v>41650</v>
      </c>
      <c r="BF213">
        <v>55000</v>
      </c>
      <c r="BG213">
        <f t="shared" si="42"/>
        <v>58332</v>
      </c>
      <c r="BH213">
        <f t="shared" si="43"/>
        <v>61664</v>
      </c>
      <c r="BI213">
        <f t="shared" si="44"/>
        <v>64996</v>
      </c>
      <c r="BJ213">
        <f t="shared" si="45"/>
        <v>68328</v>
      </c>
      <c r="BK213">
        <f t="shared" si="46"/>
        <v>71660</v>
      </c>
      <c r="BL213">
        <f t="shared" si="47"/>
        <v>74992</v>
      </c>
      <c r="BM213">
        <f t="shared" si="48"/>
        <v>78324</v>
      </c>
      <c r="BN213">
        <v>66650</v>
      </c>
      <c r="BO213">
        <v>88000</v>
      </c>
      <c r="BP213">
        <f t="shared" si="49"/>
        <v>93332</v>
      </c>
      <c r="BQ213">
        <f t="shared" si="50"/>
        <v>98664</v>
      </c>
      <c r="BR213">
        <f t="shared" si="51"/>
        <v>103996</v>
      </c>
      <c r="BS213">
        <f t="shared" si="52"/>
        <v>109328</v>
      </c>
      <c r="BT213">
        <f t="shared" si="53"/>
        <v>114660</v>
      </c>
      <c r="BU213">
        <f t="shared" si="54"/>
        <v>119992</v>
      </c>
      <c r="BV213">
        <f t="shared" si="55"/>
        <v>125324</v>
      </c>
    </row>
    <row r="214" spans="1:74" x14ac:dyDescent="0.35">
      <c r="A214" s="298" t="s">
        <v>404</v>
      </c>
      <c r="C214" s="300">
        <v>42050</v>
      </c>
      <c r="D214" s="300">
        <v>42050</v>
      </c>
      <c r="E214" s="300">
        <v>48357.5</v>
      </c>
      <c r="F214" s="300">
        <v>48357.5</v>
      </c>
      <c r="G214" s="300">
        <v>48357.5</v>
      </c>
      <c r="H214" s="300">
        <v>48357.5</v>
      </c>
      <c r="I214" s="300">
        <v>49400</v>
      </c>
      <c r="J214" s="300">
        <v>52550</v>
      </c>
      <c r="K214" s="300">
        <v>55750</v>
      </c>
      <c r="L214" s="300">
        <v>58950</v>
      </c>
      <c r="M214" s="300">
        <v>62100</v>
      </c>
      <c r="N214" s="300">
        <v>65300</v>
      </c>
      <c r="O214" s="300">
        <v>68500</v>
      </c>
      <c r="P214" s="300">
        <v>71650</v>
      </c>
      <c r="Q214" s="300">
        <v>74850</v>
      </c>
      <c r="S214" s="381">
        <v>39800</v>
      </c>
      <c r="T214" s="382">
        <v>52550</v>
      </c>
      <c r="U214" s="382">
        <v>55734</v>
      </c>
      <c r="V214" s="382">
        <v>58918</v>
      </c>
      <c r="W214" s="382">
        <v>62102</v>
      </c>
      <c r="X214" s="382">
        <v>65286</v>
      </c>
      <c r="Y214" s="382">
        <v>68470</v>
      </c>
      <c r="Z214" s="382">
        <v>71654</v>
      </c>
      <c r="AA214" s="383">
        <v>74838</v>
      </c>
      <c r="AB214" s="381">
        <v>63700</v>
      </c>
      <c r="AC214" s="382">
        <v>84100</v>
      </c>
      <c r="AD214" s="382">
        <v>89196</v>
      </c>
      <c r="AE214" s="382">
        <v>94292</v>
      </c>
      <c r="AF214" s="382">
        <v>99388</v>
      </c>
      <c r="AG214" s="382">
        <v>104484</v>
      </c>
      <c r="AH214" s="382">
        <v>109580</v>
      </c>
      <c r="AI214" s="382">
        <v>114676</v>
      </c>
      <c r="AJ214" s="383">
        <v>119772</v>
      </c>
      <c r="AL214" s="382">
        <v>39800</v>
      </c>
      <c r="AM214" s="382">
        <v>52550</v>
      </c>
      <c r="AN214" s="382">
        <v>55734</v>
      </c>
      <c r="AO214" s="382">
        <v>58918</v>
      </c>
      <c r="AP214" s="382">
        <v>62102</v>
      </c>
      <c r="AQ214" s="382">
        <v>65286</v>
      </c>
      <c r="AR214" s="382">
        <v>68470</v>
      </c>
      <c r="AS214" s="382">
        <v>71654</v>
      </c>
      <c r="AT214" s="382">
        <v>74838</v>
      </c>
      <c r="AU214" s="381">
        <v>63700</v>
      </c>
      <c r="AV214" s="382">
        <v>84100</v>
      </c>
      <c r="AW214" s="382">
        <v>89196</v>
      </c>
      <c r="AX214" s="382">
        <v>94292</v>
      </c>
      <c r="AY214" s="382">
        <v>99388</v>
      </c>
      <c r="AZ214" s="382">
        <v>104484</v>
      </c>
      <c r="BA214" s="382">
        <v>109580</v>
      </c>
      <c r="BB214" s="382">
        <v>114676</v>
      </c>
      <c r="BC214" s="383">
        <v>119772</v>
      </c>
      <c r="BE214">
        <v>42650</v>
      </c>
      <c r="BF214">
        <v>56300</v>
      </c>
      <c r="BG214">
        <f t="shared" si="42"/>
        <v>59712</v>
      </c>
      <c r="BH214">
        <f t="shared" si="43"/>
        <v>63124</v>
      </c>
      <c r="BI214">
        <f t="shared" si="44"/>
        <v>66536</v>
      </c>
      <c r="BJ214">
        <f t="shared" si="45"/>
        <v>69948</v>
      </c>
      <c r="BK214">
        <f t="shared" si="46"/>
        <v>73360</v>
      </c>
      <c r="BL214">
        <f t="shared" si="47"/>
        <v>76772</v>
      </c>
      <c r="BM214">
        <f t="shared" si="48"/>
        <v>80184</v>
      </c>
      <c r="BN214">
        <v>68250</v>
      </c>
      <c r="BO214">
        <v>90100</v>
      </c>
      <c r="BP214">
        <f t="shared" si="49"/>
        <v>95560</v>
      </c>
      <c r="BQ214">
        <f t="shared" si="50"/>
        <v>101020</v>
      </c>
      <c r="BR214">
        <f t="shared" si="51"/>
        <v>106480</v>
      </c>
      <c r="BS214">
        <f t="shared" si="52"/>
        <v>111940</v>
      </c>
      <c r="BT214">
        <f t="shared" si="53"/>
        <v>117400</v>
      </c>
      <c r="BU214">
        <f t="shared" si="54"/>
        <v>122860</v>
      </c>
      <c r="BV214">
        <f t="shared" si="55"/>
        <v>128320</v>
      </c>
    </row>
    <row r="215" spans="1:74" x14ac:dyDescent="0.35">
      <c r="A215" s="298" t="s">
        <v>405</v>
      </c>
      <c r="C215" s="300">
        <v>42050</v>
      </c>
      <c r="D215" s="300">
        <v>42050</v>
      </c>
      <c r="E215" s="300">
        <v>48357.5</v>
      </c>
      <c r="F215" s="300">
        <v>48357.5</v>
      </c>
      <c r="G215" s="300">
        <v>48357.5</v>
      </c>
      <c r="H215" s="300">
        <v>48357.5</v>
      </c>
      <c r="I215" s="300">
        <v>48357.5</v>
      </c>
      <c r="J215" s="300">
        <v>48357.5</v>
      </c>
      <c r="K215" s="300">
        <v>48357.5</v>
      </c>
      <c r="L215" s="300">
        <v>50500</v>
      </c>
      <c r="M215" s="300">
        <v>53200</v>
      </c>
      <c r="N215" s="300">
        <v>55950</v>
      </c>
      <c r="O215" s="300">
        <v>58700</v>
      </c>
      <c r="P215" s="300">
        <v>61400</v>
      </c>
      <c r="Q215" s="300">
        <v>64150</v>
      </c>
      <c r="S215" s="381">
        <v>34100</v>
      </c>
      <c r="T215" s="382">
        <v>45050</v>
      </c>
      <c r="U215" s="382">
        <v>47778</v>
      </c>
      <c r="V215" s="382">
        <v>50506</v>
      </c>
      <c r="W215" s="382">
        <v>53234</v>
      </c>
      <c r="X215" s="382">
        <v>55962</v>
      </c>
      <c r="Y215" s="382">
        <v>58690</v>
      </c>
      <c r="Z215" s="382">
        <v>61418</v>
      </c>
      <c r="AA215" s="383">
        <v>64146</v>
      </c>
      <c r="AB215" s="381">
        <v>54550</v>
      </c>
      <c r="AC215" s="382">
        <v>72000</v>
      </c>
      <c r="AD215" s="382">
        <v>76364</v>
      </c>
      <c r="AE215" s="382">
        <v>80728</v>
      </c>
      <c r="AF215" s="382">
        <v>85092</v>
      </c>
      <c r="AG215" s="382">
        <v>89456</v>
      </c>
      <c r="AH215" s="382">
        <v>93820</v>
      </c>
      <c r="AI215" s="382">
        <v>98184</v>
      </c>
      <c r="AJ215" s="383">
        <v>102548</v>
      </c>
      <c r="AL215" s="382">
        <v>34100</v>
      </c>
      <c r="AM215" s="382">
        <v>45050</v>
      </c>
      <c r="AN215" s="382">
        <v>47778</v>
      </c>
      <c r="AO215" s="382">
        <v>50506</v>
      </c>
      <c r="AP215" s="382">
        <v>53234</v>
      </c>
      <c r="AQ215" s="382">
        <v>55962</v>
      </c>
      <c r="AR215" s="382">
        <v>58690</v>
      </c>
      <c r="AS215" s="382">
        <v>61418</v>
      </c>
      <c r="AT215" s="382">
        <v>64146</v>
      </c>
      <c r="AU215" s="381">
        <v>54550</v>
      </c>
      <c r="AV215" s="382">
        <v>72000</v>
      </c>
      <c r="AW215" s="382">
        <v>76364</v>
      </c>
      <c r="AX215" s="382">
        <v>80728</v>
      </c>
      <c r="AY215" s="382">
        <v>85092</v>
      </c>
      <c r="AZ215" s="382">
        <v>89456</v>
      </c>
      <c r="BA215" s="382">
        <v>93820</v>
      </c>
      <c r="BB215" s="382">
        <v>98184</v>
      </c>
      <c r="BC215" s="383">
        <v>102548</v>
      </c>
      <c r="BE215">
        <v>37950</v>
      </c>
      <c r="BF215">
        <v>50100</v>
      </c>
      <c r="BG215">
        <f t="shared" si="42"/>
        <v>53136</v>
      </c>
      <c r="BH215">
        <f t="shared" si="43"/>
        <v>56172</v>
      </c>
      <c r="BI215">
        <f t="shared" si="44"/>
        <v>59208</v>
      </c>
      <c r="BJ215">
        <f t="shared" si="45"/>
        <v>62244</v>
      </c>
      <c r="BK215">
        <f t="shared" si="46"/>
        <v>65280</v>
      </c>
      <c r="BL215">
        <f t="shared" si="47"/>
        <v>68316</v>
      </c>
      <c r="BM215">
        <f t="shared" si="48"/>
        <v>71352</v>
      </c>
      <c r="BN215">
        <v>60700</v>
      </c>
      <c r="BO215">
        <v>80100</v>
      </c>
      <c r="BP215">
        <f t="shared" si="49"/>
        <v>84956</v>
      </c>
      <c r="BQ215">
        <f t="shared" si="50"/>
        <v>89812</v>
      </c>
      <c r="BR215">
        <f t="shared" si="51"/>
        <v>94668</v>
      </c>
      <c r="BS215">
        <f t="shared" si="52"/>
        <v>99524</v>
      </c>
      <c r="BT215">
        <f t="shared" si="53"/>
        <v>104380</v>
      </c>
      <c r="BU215">
        <f t="shared" si="54"/>
        <v>109236</v>
      </c>
      <c r="BV215">
        <f t="shared" si="55"/>
        <v>114092</v>
      </c>
    </row>
    <row r="216" spans="1:74" x14ac:dyDescent="0.35">
      <c r="A216" s="298" t="s">
        <v>406</v>
      </c>
      <c r="C216" s="300">
        <v>42050</v>
      </c>
      <c r="D216" s="300">
        <v>42050</v>
      </c>
      <c r="E216" s="300">
        <v>48357.5</v>
      </c>
      <c r="F216" s="300">
        <v>48357.5</v>
      </c>
      <c r="G216" s="300">
        <v>48357.5</v>
      </c>
      <c r="H216" s="300">
        <v>48500</v>
      </c>
      <c r="I216" s="300">
        <v>51850</v>
      </c>
      <c r="J216" s="300">
        <v>55200</v>
      </c>
      <c r="K216" s="300">
        <v>58550</v>
      </c>
      <c r="L216" s="300">
        <v>61900</v>
      </c>
      <c r="M216" s="300">
        <v>65250</v>
      </c>
      <c r="N216" s="300">
        <v>68600</v>
      </c>
      <c r="O216" s="300">
        <v>71900</v>
      </c>
      <c r="P216" s="300">
        <v>75250</v>
      </c>
      <c r="Q216" s="300">
        <v>78600</v>
      </c>
      <c r="S216" s="381">
        <v>41800</v>
      </c>
      <c r="T216" s="382">
        <v>55200</v>
      </c>
      <c r="U216" s="382">
        <v>58544</v>
      </c>
      <c r="V216" s="382">
        <v>61888</v>
      </c>
      <c r="W216" s="382">
        <v>65232</v>
      </c>
      <c r="X216" s="382">
        <v>68576</v>
      </c>
      <c r="Y216" s="382">
        <v>71920</v>
      </c>
      <c r="Z216" s="382">
        <v>75264</v>
      </c>
      <c r="AA216" s="383">
        <v>78608</v>
      </c>
      <c r="AB216" s="381">
        <v>66900</v>
      </c>
      <c r="AC216" s="382">
        <v>88300</v>
      </c>
      <c r="AD216" s="382">
        <v>93652</v>
      </c>
      <c r="AE216" s="382">
        <v>99004</v>
      </c>
      <c r="AF216" s="382">
        <v>104356</v>
      </c>
      <c r="AG216" s="382">
        <v>109708</v>
      </c>
      <c r="AH216" s="382">
        <v>115060</v>
      </c>
      <c r="AI216" s="382">
        <v>120412</v>
      </c>
      <c r="AJ216" s="383">
        <v>125764</v>
      </c>
      <c r="AL216" s="382">
        <v>43200</v>
      </c>
      <c r="AM216" s="382">
        <v>57050</v>
      </c>
      <c r="AN216" s="382">
        <v>60506</v>
      </c>
      <c r="AO216" s="382">
        <v>63962</v>
      </c>
      <c r="AP216" s="382">
        <v>67418</v>
      </c>
      <c r="AQ216" s="382">
        <v>70874</v>
      </c>
      <c r="AR216" s="382">
        <v>74330</v>
      </c>
      <c r="AS216" s="382">
        <v>77786</v>
      </c>
      <c r="AT216" s="382">
        <v>81242</v>
      </c>
      <c r="AU216" s="381">
        <v>69100</v>
      </c>
      <c r="AV216" s="382">
        <v>91200</v>
      </c>
      <c r="AW216" s="382">
        <v>96728</v>
      </c>
      <c r="AX216" s="382">
        <v>102256</v>
      </c>
      <c r="AY216" s="382">
        <v>107784</v>
      </c>
      <c r="AZ216" s="382">
        <v>113312</v>
      </c>
      <c r="BA216" s="382">
        <v>118840</v>
      </c>
      <c r="BB216" s="382">
        <v>124368</v>
      </c>
      <c r="BC216" s="383">
        <v>129896</v>
      </c>
      <c r="BE216">
        <v>45650</v>
      </c>
      <c r="BF216">
        <v>60300</v>
      </c>
      <c r="BG216">
        <f t="shared" si="42"/>
        <v>63952</v>
      </c>
      <c r="BH216">
        <f t="shared" si="43"/>
        <v>67604</v>
      </c>
      <c r="BI216">
        <f t="shared" si="44"/>
        <v>71256</v>
      </c>
      <c r="BJ216">
        <f t="shared" si="45"/>
        <v>74908</v>
      </c>
      <c r="BK216">
        <f t="shared" si="46"/>
        <v>78560</v>
      </c>
      <c r="BL216">
        <f t="shared" si="47"/>
        <v>82212</v>
      </c>
      <c r="BM216">
        <f t="shared" si="48"/>
        <v>85864</v>
      </c>
      <c r="BN216">
        <v>73050</v>
      </c>
      <c r="BO216">
        <v>96450</v>
      </c>
      <c r="BP216">
        <f t="shared" si="49"/>
        <v>102294</v>
      </c>
      <c r="BQ216">
        <f t="shared" si="50"/>
        <v>108138</v>
      </c>
      <c r="BR216">
        <f t="shared" si="51"/>
        <v>113982</v>
      </c>
      <c r="BS216">
        <f t="shared" si="52"/>
        <v>119826</v>
      </c>
      <c r="BT216">
        <f t="shared" si="53"/>
        <v>125670</v>
      </c>
      <c r="BU216">
        <f t="shared" si="54"/>
        <v>131514</v>
      </c>
      <c r="BV216">
        <f t="shared" si="55"/>
        <v>137358</v>
      </c>
    </row>
    <row r="217" spans="1:74" x14ac:dyDescent="0.35">
      <c r="A217" s="298" t="s">
        <v>407</v>
      </c>
      <c r="C217" s="300">
        <v>42050</v>
      </c>
      <c r="D217" s="300">
        <v>42050</v>
      </c>
      <c r="E217" s="300">
        <v>48357.5</v>
      </c>
      <c r="F217" s="300">
        <v>48357.5</v>
      </c>
      <c r="G217" s="300">
        <v>48357.5</v>
      </c>
      <c r="H217" s="300">
        <v>48357.5</v>
      </c>
      <c r="I217" s="300">
        <v>48357.5</v>
      </c>
      <c r="J217" s="300">
        <v>48357.5</v>
      </c>
      <c r="K217" s="300">
        <v>48357.5</v>
      </c>
      <c r="L217" s="300">
        <v>50100</v>
      </c>
      <c r="M217" s="300">
        <v>52850</v>
      </c>
      <c r="N217" s="300">
        <v>55550</v>
      </c>
      <c r="O217" s="300">
        <v>58250</v>
      </c>
      <c r="P217" s="300">
        <v>60950</v>
      </c>
      <c r="Q217" s="300">
        <v>63650</v>
      </c>
      <c r="S217" s="381">
        <v>33850</v>
      </c>
      <c r="T217" s="382">
        <v>44700</v>
      </c>
      <c r="U217" s="382">
        <v>47408</v>
      </c>
      <c r="V217" s="382">
        <v>50116</v>
      </c>
      <c r="W217" s="382">
        <v>52824</v>
      </c>
      <c r="X217" s="382">
        <v>55532</v>
      </c>
      <c r="Y217" s="382">
        <v>58240</v>
      </c>
      <c r="Z217" s="382">
        <v>60948</v>
      </c>
      <c r="AA217" s="383">
        <v>63656</v>
      </c>
      <c r="AB217" s="381">
        <v>54150</v>
      </c>
      <c r="AC217" s="382">
        <v>71500</v>
      </c>
      <c r="AD217" s="382">
        <v>75832</v>
      </c>
      <c r="AE217" s="382">
        <v>80164</v>
      </c>
      <c r="AF217" s="382">
        <v>84496</v>
      </c>
      <c r="AG217" s="382">
        <v>88828</v>
      </c>
      <c r="AH217" s="382">
        <v>93160</v>
      </c>
      <c r="AI217" s="382">
        <v>97492</v>
      </c>
      <c r="AJ217" s="383">
        <v>101824</v>
      </c>
      <c r="AL217" s="382">
        <v>33950</v>
      </c>
      <c r="AM217" s="382">
        <v>44850</v>
      </c>
      <c r="AN217" s="382">
        <v>47566</v>
      </c>
      <c r="AO217" s="382">
        <v>50282</v>
      </c>
      <c r="AP217" s="382">
        <v>52998</v>
      </c>
      <c r="AQ217" s="382">
        <v>55714</v>
      </c>
      <c r="AR217" s="382">
        <v>58430</v>
      </c>
      <c r="AS217" s="382">
        <v>61146</v>
      </c>
      <c r="AT217" s="382">
        <v>63862</v>
      </c>
      <c r="AU217" s="381">
        <v>54300</v>
      </c>
      <c r="AV217" s="382">
        <v>71700</v>
      </c>
      <c r="AW217" s="382">
        <v>76044</v>
      </c>
      <c r="AX217" s="382">
        <v>80388</v>
      </c>
      <c r="AY217" s="382">
        <v>84732</v>
      </c>
      <c r="AZ217" s="382">
        <v>89076</v>
      </c>
      <c r="BA217" s="382">
        <v>93420</v>
      </c>
      <c r="BB217" s="382">
        <v>97764</v>
      </c>
      <c r="BC217" s="383">
        <v>102108</v>
      </c>
      <c r="BE217">
        <v>37950</v>
      </c>
      <c r="BF217">
        <v>50100</v>
      </c>
      <c r="BG217">
        <f t="shared" si="42"/>
        <v>53136</v>
      </c>
      <c r="BH217">
        <f t="shared" si="43"/>
        <v>56172</v>
      </c>
      <c r="BI217">
        <f t="shared" si="44"/>
        <v>59208</v>
      </c>
      <c r="BJ217">
        <f t="shared" si="45"/>
        <v>62244</v>
      </c>
      <c r="BK217">
        <f t="shared" si="46"/>
        <v>65280</v>
      </c>
      <c r="BL217">
        <f t="shared" si="47"/>
        <v>68316</v>
      </c>
      <c r="BM217">
        <f t="shared" si="48"/>
        <v>71352</v>
      </c>
      <c r="BN217">
        <v>60700</v>
      </c>
      <c r="BO217">
        <v>80100</v>
      </c>
      <c r="BP217">
        <f t="shared" si="49"/>
        <v>84956</v>
      </c>
      <c r="BQ217">
        <f t="shared" si="50"/>
        <v>89812</v>
      </c>
      <c r="BR217">
        <f t="shared" si="51"/>
        <v>94668</v>
      </c>
      <c r="BS217">
        <f t="shared" si="52"/>
        <v>99524</v>
      </c>
      <c r="BT217">
        <f t="shared" si="53"/>
        <v>104380</v>
      </c>
      <c r="BU217">
        <f t="shared" si="54"/>
        <v>109236</v>
      </c>
      <c r="BV217">
        <f t="shared" si="55"/>
        <v>114092</v>
      </c>
    </row>
    <row r="218" spans="1:74" x14ac:dyDescent="0.35">
      <c r="A218" s="298" t="s">
        <v>408</v>
      </c>
      <c r="C218" s="300">
        <v>42050</v>
      </c>
      <c r="D218" s="300">
        <v>42050</v>
      </c>
      <c r="E218" s="300">
        <v>48357.5</v>
      </c>
      <c r="F218" s="300">
        <v>48357.5</v>
      </c>
      <c r="G218" s="300">
        <v>48357.5</v>
      </c>
      <c r="H218" s="300">
        <v>48357.5</v>
      </c>
      <c r="I218" s="300">
        <v>48357.5</v>
      </c>
      <c r="J218" s="300">
        <v>48357.5</v>
      </c>
      <c r="K218" s="300">
        <v>48357.5</v>
      </c>
      <c r="L218" s="300">
        <v>50100</v>
      </c>
      <c r="M218" s="300">
        <v>52850</v>
      </c>
      <c r="N218" s="300">
        <v>55550</v>
      </c>
      <c r="O218" s="300">
        <v>58250</v>
      </c>
      <c r="P218" s="300">
        <v>60950</v>
      </c>
      <c r="Q218" s="300">
        <v>63650</v>
      </c>
      <c r="S218" s="381">
        <v>33850</v>
      </c>
      <c r="T218" s="382">
        <v>44700</v>
      </c>
      <c r="U218" s="382">
        <v>47408</v>
      </c>
      <c r="V218" s="382">
        <v>50116</v>
      </c>
      <c r="W218" s="382">
        <v>52824</v>
      </c>
      <c r="X218" s="382">
        <v>55532</v>
      </c>
      <c r="Y218" s="382">
        <v>58240</v>
      </c>
      <c r="Z218" s="382">
        <v>60948</v>
      </c>
      <c r="AA218" s="383">
        <v>63656</v>
      </c>
      <c r="AB218" s="381">
        <v>54150</v>
      </c>
      <c r="AC218" s="382">
        <v>71500</v>
      </c>
      <c r="AD218" s="382">
        <v>75832</v>
      </c>
      <c r="AE218" s="382">
        <v>80164</v>
      </c>
      <c r="AF218" s="382">
        <v>84496</v>
      </c>
      <c r="AG218" s="382">
        <v>88828</v>
      </c>
      <c r="AH218" s="382">
        <v>93160</v>
      </c>
      <c r="AI218" s="382">
        <v>97492</v>
      </c>
      <c r="AJ218" s="383">
        <v>101824</v>
      </c>
      <c r="AL218" s="382">
        <v>33950</v>
      </c>
      <c r="AM218" s="382">
        <v>44850</v>
      </c>
      <c r="AN218" s="382">
        <v>47566</v>
      </c>
      <c r="AO218" s="382">
        <v>50282</v>
      </c>
      <c r="AP218" s="382">
        <v>52998</v>
      </c>
      <c r="AQ218" s="382">
        <v>55714</v>
      </c>
      <c r="AR218" s="382">
        <v>58430</v>
      </c>
      <c r="AS218" s="382">
        <v>61146</v>
      </c>
      <c r="AT218" s="382">
        <v>63862</v>
      </c>
      <c r="AU218" s="381">
        <v>54300</v>
      </c>
      <c r="AV218" s="382">
        <v>71700</v>
      </c>
      <c r="AW218" s="382">
        <v>76044</v>
      </c>
      <c r="AX218" s="382">
        <v>80388</v>
      </c>
      <c r="AY218" s="382">
        <v>84732</v>
      </c>
      <c r="AZ218" s="382">
        <v>89076</v>
      </c>
      <c r="BA218" s="382">
        <v>93420</v>
      </c>
      <c r="BB218" s="382">
        <v>97764</v>
      </c>
      <c r="BC218" s="383">
        <v>102108</v>
      </c>
      <c r="BE218">
        <v>37950</v>
      </c>
      <c r="BF218">
        <v>50100</v>
      </c>
      <c r="BG218">
        <f t="shared" si="42"/>
        <v>53136</v>
      </c>
      <c r="BH218">
        <f t="shared" si="43"/>
        <v>56172</v>
      </c>
      <c r="BI218">
        <f t="shared" si="44"/>
        <v>59208</v>
      </c>
      <c r="BJ218">
        <f t="shared" si="45"/>
        <v>62244</v>
      </c>
      <c r="BK218">
        <f t="shared" si="46"/>
        <v>65280</v>
      </c>
      <c r="BL218">
        <f t="shared" si="47"/>
        <v>68316</v>
      </c>
      <c r="BM218">
        <f t="shared" si="48"/>
        <v>71352</v>
      </c>
      <c r="BN218">
        <v>60700</v>
      </c>
      <c r="BO218">
        <v>80100</v>
      </c>
      <c r="BP218">
        <f t="shared" si="49"/>
        <v>84956</v>
      </c>
      <c r="BQ218">
        <f t="shared" si="50"/>
        <v>89812</v>
      </c>
      <c r="BR218">
        <f t="shared" si="51"/>
        <v>94668</v>
      </c>
      <c r="BS218">
        <f t="shared" si="52"/>
        <v>99524</v>
      </c>
      <c r="BT218">
        <f t="shared" si="53"/>
        <v>104380</v>
      </c>
      <c r="BU218">
        <f t="shared" si="54"/>
        <v>109236</v>
      </c>
      <c r="BV218">
        <f t="shared" si="55"/>
        <v>114092</v>
      </c>
    </row>
    <row r="219" spans="1:74" x14ac:dyDescent="0.35">
      <c r="A219" s="298" t="s">
        <v>409</v>
      </c>
      <c r="C219" s="300">
        <v>42050</v>
      </c>
      <c r="D219" s="300">
        <v>42050</v>
      </c>
      <c r="E219" s="300">
        <v>48357.5</v>
      </c>
      <c r="F219" s="300">
        <v>48357.5</v>
      </c>
      <c r="G219" s="300">
        <v>48357.5</v>
      </c>
      <c r="H219" s="300">
        <v>48357.5</v>
      </c>
      <c r="I219" s="300">
        <v>48357.5</v>
      </c>
      <c r="J219" s="300">
        <v>48357.5</v>
      </c>
      <c r="K219" s="300">
        <v>48357.5</v>
      </c>
      <c r="L219" s="300">
        <v>50100</v>
      </c>
      <c r="M219" s="300">
        <v>52850</v>
      </c>
      <c r="N219" s="300">
        <v>55550</v>
      </c>
      <c r="O219" s="300">
        <v>58250</v>
      </c>
      <c r="P219" s="300">
        <v>60950</v>
      </c>
      <c r="Q219" s="300">
        <v>63650</v>
      </c>
      <c r="S219" s="381">
        <v>33850</v>
      </c>
      <c r="T219" s="382">
        <v>44700</v>
      </c>
      <c r="U219" s="382">
        <v>47408</v>
      </c>
      <c r="V219" s="382">
        <v>50116</v>
      </c>
      <c r="W219" s="382">
        <v>52824</v>
      </c>
      <c r="X219" s="382">
        <v>55532</v>
      </c>
      <c r="Y219" s="382">
        <v>58240</v>
      </c>
      <c r="Z219" s="382">
        <v>60948</v>
      </c>
      <c r="AA219" s="383">
        <v>63656</v>
      </c>
      <c r="AB219" s="381">
        <v>54150</v>
      </c>
      <c r="AC219" s="382">
        <v>71500</v>
      </c>
      <c r="AD219" s="382">
        <v>75832</v>
      </c>
      <c r="AE219" s="382">
        <v>80164</v>
      </c>
      <c r="AF219" s="382">
        <v>84496</v>
      </c>
      <c r="AG219" s="382">
        <v>88828</v>
      </c>
      <c r="AH219" s="382">
        <v>93160</v>
      </c>
      <c r="AI219" s="382">
        <v>97492</v>
      </c>
      <c r="AJ219" s="383">
        <v>101824</v>
      </c>
      <c r="AL219" s="382">
        <v>33950</v>
      </c>
      <c r="AM219" s="382">
        <v>44850</v>
      </c>
      <c r="AN219" s="382">
        <v>47566</v>
      </c>
      <c r="AO219" s="382">
        <v>50282</v>
      </c>
      <c r="AP219" s="382">
        <v>52998</v>
      </c>
      <c r="AQ219" s="382">
        <v>55714</v>
      </c>
      <c r="AR219" s="382">
        <v>58430</v>
      </c>
      <c r="AS219" s="382">
        <v>61146</v>
      </c>
      <c r="AT219" s="382">
        <v>63862</v>
      </c>
      <c r="AU219" s="381">
        <v>54300</v>
      </c>
      <c r="AV219" s="382">
        <v>71700</v>
      </c>
      <c r="AW219" s="382">
        <v>76044</v>
      </c>
      <c r="AX219" s="382">
        <v>80388</v>
      </c>
      <c r="AY219" s="382">
        <v>84732</v>
      </c>
      <c r="AZ219" s="382">
        <v>89076</v>
      </c>
      <c r="BA219" s="382">
        <v>93420</v>
      </c>
      <c r="BB219" s="382">
        <v>97764</v>
      </c>
      <c r="BC219" s="383">
        <v>102108</v>
      </c>
      <c r="BE219">
        <v>37950</v>
      </c>
      <c r="BF219">
        <v>50100</v>
      </c>
      <c r="BG219">
        <f t="shared" si="42"/>
        <v>53136</v>
      </c>
      <c r="BH219">
        <f t="shared" si="43"/>
        <v>56172</v>
      </c>
      <c r="BI219">
        <f t="shared" si="44"/>
        <v>59208</v>
      </c>
      <c r="BJ219">
        <f t="shared" si="45"/>
        <v>62244</v>
      </c>
      <c r="BK219">
        <f t="shared" si="46"/>
        <v>65280</v>
      </c>
      <c r="BL219">
        <f t="shared" si="47"/>
        <v>68316</v>
      </c>
      <c r="BM219">
        <f t="shared" si="48"/>
        <v>71352</v>
      </c>
      <c r="BN219">
        <v>60700</v>
      </c>
      <c r="BO219">
        <v>80100</v>
      </c>
      <c r="BP219">
        <f t="shared" si="49"/>
        <v>84956</v>
      </c>
      <c r="BQ219">
        <f t="shared" si="50"/>
        <v>89812</v>
      </c>
      <c r="BR219">
        <f t="shared" si="51"/>
        <v>94668</v>
      </c>
      <c r="BS219">
        <f t="shared" si="52"/>
        <v>99524</v>
      </c>
      <c r="BT219">
        <f t="shared" si="53"/>
        <v>104380</v>
      </c>
      <c r="BU219">
        <f t="shared" si="54"/>
        <v>109236</v>
      </c>
      <c r="BV219">
        <f t="shared" si="55"/>
        <v>114092</v>
      </c>
    </row>
    <row r="220" spans="1:74" x14ac:dyDescent="0.35">
      <c r="A220" s="298" t="s">
        <v>410</v>
      </c>
      <c r="C220" s="300">
        <v>42050</v>
      </c>
      <c r="D220" s="300">
        <v>42050</v>
      </c>
      <c r="E220" s="300">
        <v>48357.5</v>
      </c>
      <c r="F220" s="300">
        <v>48357.5</v>
      </c>
      <c r="G220" s="300">
        <v>48357.5</v>
      </c>
      <c r="H220" s="300">
        <v>48800</v>
      </c>
      <c r="I220" s="300">
        <v>52150</v>
      </c>
      <c r="J220" s="300">
        <v>55550</v>
      </c>
      <c r="K220" s="300">
        <v>58900</v>
      </c>
      <c r="L220" s="300">
        <v>62250</v>
      </c>
      <c r="M220" s="300">
        <v>65600</v>
      </c>
      <c r="N220" s="300">
        <v>69000</v>
      </c>
      <c r="O220" s="300">
        <v>72350</v>
      </c>
      <c r="P220" s="300">
        <v>75700</v>
      </c>
      <c r="Q220" s="300">
        <v>79100</v>
      </c>
      <c r="S220" s="381">
        <v>42050</v>
      </c>
      <c r="T220" s="382">
        <v>55550</v>
      </c>
      <c r="U220" s="382">
        <v>58914</v>
      </c>
      <c r="V220" s="382">
        <v>62278</v>
      </c>
      <c r="W220" s="382">
        <v>65642</v>
      </c>
      <c r="X220" s="382">
        <v>69006</v>
      </c>
      <c r="Y220" s="382">
        <v>72370</v>
      </c>
      <c r="Z220" s="382">
        <v>75734</v>
      </c>
      <c r="AA220" s="383">
        <v>79098</v>
      </c>
      <c r="AB220" s="381">
        <v>67300</v>
      </c>
      <c r="AC220" s="382">
        <v>88850</v>
      </c>
      <c r="AD220" s="382">
        <v>94234</v>
      </c>
      <c r="AE220" s="382">
        <v>99618</v>
      </c>
      <c r="AF220" s="382">
        <v>105002</v>
      </c>
      <c r="AG220" s="382">
        <v>110386</v>
      </c>
      <c r="AH220" s="382">
        <v>115770</v>
      </c>
      <c r="AI220" s="382">
        <v>121154</v>
      </c>
      <c r="AJ220" s="383">
        <v>126538</v>
      </c>
      <c r="AL220" s="382">
        <v>42050</v>
      </c>
      <c r="AM220" s="382">
        <v>55550</v>
      </c>
      <c r="AN220" s="382">
        <v>58914</v>
      </c>
      <c r="AO220" s="382">
        <v>62278</v>
      </c>
      <c r="AP220" s="382">
        <v>65642</v>
      </c>
      <c r="AQ220" s="382">
        <v>69006</v>
      </c>
      <c r="AR220" s="382">
        <v>72370</v>
      </c>
      <c r="AS220" s="382">
        <v>75734</v>
      </c>
      <c r="AT220" s="382">
        <v>79098</v>
      </c>
      <c r="AU220" s="381">
        <v>67300</v>
      </c>
      <c r="AV220" s="382">
        <v>88850</v>
      </c>
      <c r="AW220" s="382">
        <v>94234</v>
      </c>
      <c r="AX220" s="382">
        <v>99618</v>
      </c>
      <c r="AY220" s="382">
        <v>105002</v>
      </c>
      <c r="AZ220" s="382">
        <v>110386</v>
      </c>
      <c r="BA220" s="382">
        <v>115770</v>
      </c>
      <c r="BB220" s="382">
        <v>121154</v>
      </c>
      <c r="BC220" s="383">
        <v>126538</v>
      </c>
      <c r="BE220">
        <v>43050</v>
      </c>
      <c r="BF220">
        <v>56850</v>
      </c>
      <c r="BG220">
        <f t="shared" si="42"/>
        <v>60294</v>
      </c>
      <c r="BH220">
        <f t="shared" si="43"/>
        <v>63738</v>
      </c>
      <c r="BI220">
        <f t="shared" si="44"/>
        <v>67182</v>
      </c>
      <c r="BJ220">
        <f t="shared" si="45"/>
        <v>70626</v>
      </c>
      <c r="BK220">
        <f t="shared" si="46"/>
        <v>74070</v>
      </c>
      <c r="BL220">
        <f t="shared" si="47"/>
        <v>77514</v>
      </c>
      <c r="BM220">
        <f t="shared" si="48"/>
        <v>80958</v>
      </c>
      <c r="BN220">
        <v>68900</v>
      </c>
      <c r="BO220">
        <v>90950</v>
      </c>
      <c r="BP220">
        <f t="shared" si="49"/>
        <v>96462</v>
      </c>
      <c r="BQ220">
        <f t="shared" si="50"/>
        <v>101974</v>
      </c>
      <c r="BR220">
        <f t="shared" si="51"/>
        <v>107486</v>
      </c>
      <c r="BS220">
        <f t="shared" si="52"/>
        <v>112998</v>
      </c>
      <c r="BT220">
        <f t="shared" si="53"/>
        <v>118510</v>
      </c>
      <c r="BU220">
        <f t="shared" si="54"/>
        <v>124022</v>
      </c>
      <c r="BV220">
        <f t="shared" si="55"/>
        <v>129534</v>
      </c>
    </row>
    <row r="221" spans="1:74" x14ac:dyDescent="0.35">
      <c r="A221" s="298" t="s">
        <v>411</v>
      </c>
      <c r="C221" s="300">
        <v>42050</v>
      </c>
      <c r="D221" s="300">
        <v>42050</v>
      </c>
      <c r="E221" s="300">
        <v>48357.5</v>
      </c>
      <c r="F221" s="300">
        <v>48357.5</v>
      </c>
      <c r="G221" s="300">
        <v>48357.5</v>
      </c>
      <c r="H221" s="300">
        <v>48357.5</v>
      </c>
      <c r="I221" s="300">
        <v>48357.5</v>
      </c>
      <c r="J221" s="300">
        <v>48357.5</v>
      </c>
      <c r="K221" s="300">
        <v>48400</v>
      </c>
      <c r="L221" s="300">
        <v>51150</v>
      </c>
      <c r="M221" s="300">
        <v>53900</v>
      </c>
      <c r="N221" s="300">
        <v>56700</v>
      </c>
      <c r="O221" s="300">
        <v>59450</v>
      </c>
      <c r="P221" s="300">
        <v>62200</v>
      </c>
      <c r="Q221" s="300">
        <v>65000</v>
      </c>
      <c r="S221" s="381">
        <v>34550</v>
      </c>
      <c r="T221" s="382">
        <v>45650</v>
      </c>
      <c r="U221" s="382">
        <v>48414</v>
      </c>
      <c r="V221" s="382">
        <v>51178</v>
      </c>
      <c r="W221" s="382">
        <v>53942</v>
      </c>
      <c r="X221" s="382">
        <v>56706</v>
      </c>
      <c r="Y221" s="382">
        <v>59470</v>
      </c>
      <c r="Z221" s="382">
        <v>62234</v>
      </c>
      <c r="AA221" s="383">
        <v>64998</v>
      </c>
      <c r="AB221" s="381">
        <v>55300</v>
      </c>
      <c r="AC221" s="382">
        <v>73000</v>
      </c>
      <c r="AD221" s="382">
        <v>77424</v>
      </c>
      <c r="AE221" s="382">
        <v>81848</v>
      </c>
      <c r="AF221" s="382">
        <v>86272</v>
      </c>
      <c r="AG221" s="382">
        <v>90696</v>
      </c>
      <c r="AH221" s="382">
        <v>95120</v>
      </c>
      <c r="AI221" s="382">
        <v>99544</v>
      </c>
      <c r="AJ221" s="383">
        <v>103968</v>
      </c>
      <c r="AL221" s="382">
        <v>34950</v>
      </c>
      <c r="AM221" s="382">
        <v>46150</v>
      </c>
      <c r="AN221" s="382">
        <v>48946</v>
      </c>
      <c r="AO221" s="382">
        <v>51742</v>
      </c>
      <c r="AP221" s="382">
        <v>54538</v>
      </c>
      <c r="AQ221" s="382">
        <v>57334</v>
      </c>
      <c r="AR221" s="382">
        <v>60130</v>
      </c>
      <c r="AS221" s="382">
        <v>62926</v>
      </c>
      <c r="AT221" s="382">
        <v>65722</v>
      </c>
      <c r="AU221" s="381">
        <v>55900</v>
      </c>
      <c r="AV221" s="382">
        <v>73800</v>
      </c>
      <c r="AW221" s="382">
        <v>78272</v>
      </c>
      <c r="AX221" s="382">
        <v>82744</v>
      </c>
      <c r="AY221" s="382">
        <v>87216</v>
      </c>
      <c r="AZ221" s="382">
        <v>91688</v>
      </c>
      <c r="BA221" s="382">
        <v>96160</v>
      </c>
      <c r="BB221" s="382">
        <v>100632</v>
      </c>
      <c r="BC221" s="383">
        <v>105104</v>
      </c>
      <c r="BE221">
        <v>38450</v>
      </c>
      <c r="BF221">
        <v>50800</v>
      </c>
      <c r="BG221">
        <f t="shared" si="42"/>
        <v>53876</v>
      </c>
      <c r="BH221">
        <f t="shared" si="43"/>
        <v>56952</v>
      </c>
      <c r="BI221">
        <f t="shared" si="44"/>
        <v>60028</v>
      </c>
      <c r="BJ221">
        <f t="shared" si="45"/>
        <v>63104</v>
      </c>
      <c r="BK221">
        <f t="shared" si="46"/>
        <v>66180</v>
      </c>
      <c r="BL221">
        <f t="shared" si="47"/>
        <v>69256</v>
      </c>
      <c r="BM221">
        <f t="shared" si="48"/>
        <v>72332</v>
      </c>
      <c r="BN221">
        <v>61500</v>
      </c>
      <c r="BO221">
        <v>81200</v>
      </c>
      <c r="BP221">
        <f t="shared" si="49"/>
        <v>86120</v>
      </c>
      <c r="BQ221">
        <f t="shared" si="50"/>
        <v>91040</v>
      </c>
      <c r="BR221">
        <f t="shared" si="51"/>
        <v>95960</v>
      </c>
      <c r="BS221">
        <f t="shared" si="52"/>
        <v>100880</v>
      </c>
      <c r="BT221">
        <f t="shared" si="53"/>
        <v>105800</v>
      </c>
      <c r="BU221">
        <f t="shared" si="54"/>
        <v>110720</v>
      </c>
      <c r="BV221">
        <f t="shared" si="55"/>
        <v>115640</v>
      </c>
    </row>
    <row r="222" spans="1:74" x14ac:dyDescent="0.35">
      <c r="A222" s="298" t="s">
        <v>412</v>
      </c>
      <c r="C222" s="300">
        <v>42050</v>
      </c>
      <c r="D222" s="300">
        <v>42050</v>
      </c>
      <c r="E222" s="300">
        <v>48357.5</v>
      </c>
      <c r="F222" s="300">
        <v>48357.5</v>
      </c>
      <c r="G222" s="300">
        <v>48357.5</v>
      </c>
      <c r="H222" s="300">
        <v>48357.5</v>
      </c>
      <c r="I222" s="300">
        <v>48357.5</v>
      </c>
      <c r="J222" s="300">
        <v>48357.5</v>
      </c>
      <c r="K222" s="300">
        <v>48357.5</v>
      </c>
      <c r="L222" s="300">
        <v>50100</v>
      </c>
      <c r="M222" s="300">
        <v>52850</v>
      </c>
      <c r="N222" s="300">
        <v>55550</v>
      </c>
      <c r="O222" s="300">
        <v>58250</v>
      </c>
      <c r="P222" s="300">
        <v>60950</v>
      </c>
      <c r="Q222" s="300">
        <v>63650</v>
      </c>
      <c r="S222" s="381">
        <v>33850</v>
      </c>
      <c r="T222" s="382">
        <v>44700</v>
      </c>
      <c r="U222" s="382">
        <v>47408</v>
      </c>
      <c r="V222" s="382">
        <v>50116</v>
      </c>
      <c r="W222" s="382">
        <v>52824</v>
      </c>
      <c r="X222" s="382">
        <v>55532</v>
      </c>
      <c r="Y222" s="382">
        <v>58240</v>
      </c>
      <c r="Z222" s="382">
        <v>60948</v>
      </c>
      <c r="AA222" s="383">
        <v>63656</v>
      </c>
      <c r="AB222" s="381">
        <v>54150</v>
      </c>
      <c r="AC222" s="382">
        <v>71500</v>
      </c>
      <c r="AD222" s="382">
        <v>75832</v>
      </c>
      <c r="AE222" s="382">
        <v>80164</v>
      </c>
      <c r="AF222" s="382">
        <v>84496</v>
      </c>
      <c r="AG222" s="382">
        <v>88828</v>
      </c>
      <c r="AH222" s="382">
        <v>93160</v>
      </c>
      <c r="AI222" s="382">
        <v>97492</v>
      </c>
      <c r="AJ222" s="383">
        <v>101824</v>
      </c>
      <c r="AL222" s="382">
        <v>33950</v>
      </c>
      <c r="AM222" s="382">
        <v>44850</v>
      </c>
      <c r="AN222" s="382">
        <v>47566</v>
      </c>
      <c r="AO222" s="382">
        <v>50282</v>
      </c>
      <c r="AP222" s="382">
        <v>52998</v>
      </c>
      <c r="AQ222" s="382">
        <v>55714</v>
      </c>
      <c r="AR222" s="382">
        <v>58430</v>
      </c>
      <c r="AS222" s="382">
        <v>61146</v>
      </c>
      <c r="AT222" s="382">
        <v>63862</v>
      </c>
      <c r="AU222" s="381">
        <v>54300</v>
      </c>
      <c r="AV222" s="382">
        <v>71700</v>
      </c>
      <c r="AW222" s="382">
        <v>76044</v>
      </c>
      <c r="AX222" s="382">
        <v>80388</v>
      </c>
      <c r="AY222" s="382">
        <v>84732</v>
      </c>
      <c r="AZ222" s="382">
        <v>89076</v>
      </c>
      <c r="BA222" s="382">
        <v>93420</v>
      </c>
      <c r="BB222" s="382">
        <v>97764</v>
      </c>
      <c r="BC222" s="383">
        <v>102108</v>
      </c>
      <c r="BE222">
        <v>37950</v>
      </c>
      <c r="BF222">
        <v>50100</v>
      </c>
      <c r="BG222">
        <f t="shared" si="42"/>
        <v>53136</v>
      </c>
      <c r="BH222">
        <f t="shared" si="43"/>
        <v>56172</v>
      </c>
      <c r="BI222">
        <f t="shared" si="44"/>
        <v>59208</v>
      </c>
      <c r="BJ222">
        <f t="shared" si="45"/>
        <v>62244</v>
      </c>
      <c r="BK222">
        <f t="shared" si="46"/>
        <v>65280</v>
      </c>
      <c r="BL222">
        <f t="shared" si="47"/>
        <v>68316</v>
      </c>
      <c r="BM222">
        <f t="shared" si="48"/>
        <v>71352</v>
      </c>
      <c r="BN222">
        <v>60700</v>
      </c>
      <c r="BO222">
        <v>80100</v>
      </c>
      <c r="BP222">
        <f t="shared" si="49"/>
        <v>84956</v>
      </c>
      <c r="BQ222">
        <f t="shared" si="50"/>
        <v>89812</v>
      </c>
      <c r="BR222">
        <f t="shared" si="51"/>
        <v>94668</v>
      </c>
      <c r="BS222">
        <f t="shared" si="52"/>
        <v>99524</v>
      </c>
      <c r="BT222">
        <f t="shared" si="53"/>
        <v>104380</v>
      </c>
      <c r="BU222">
        <f t="shared" si="54"/>
        <v>109236</v>
      </c>
      <c r="BV222">
        <f t="shared" si="55"/>
        <v>114092</v>
      </c>
    </row>
    <row r="223" spans="1:74" x14ac:dyDescent="0.35">
      <c r="A223" s="298" t="s">
        <v>413</v>
      </c>
      <c r="C223" s="300">
        <v>42050</v>
      </c>
      <c r="D223" s="300">
        <v>42050</v>
      </c>
      <c r="E223" s="300">
        <v>48357.5</v>
      </c>
      <c r="F223" s="300">
        <v>48357.5</v>
      </c>
      <c r="G223" s="300">
        <v>48357.5</v>
      </c>
      <c r="H223" s="300">
        <v>48357.5</v>
      </c>
      <c r="I223" s="300">
        <v>48357.5</v>
      </c>
      <c r="J223" s="300">
        <v>49800</v>
      </c>
      <c r="K223" s="300">
        <v>52800</v>
      </c>
      <c r="L223" s="300">
        <v>55800</v>
      </c>
      <c r="M223" s="300">
        <v>58850</v>
      </c>
      <c r="N223" s="300">
        <v>61850</v>
      </c>
      <c r="O223" s="300">
        <v>64850</v>
      </c>
      <c r="P223" s="300">
        <v>67900</v>
      </c>
      <c r="Q223" s="300">
        <v>70900</v>
      </c>
      <c r="S223" s="381">
        <v>37700</v>
      </c>
      <c r="T223" s="382">
        <v>49800</v>
      </c>
      <c r="U223" s="382">
        <v>52816</v>
      </c>
      <c r="V223" s="382">
        <v>55832</v>
      </c>
      <c r="W223" s="382">
        <v>58848</v>
      </c>
      <c r="X223" s="382">
        <v>61864</v>
      </c>
      <c r="Y223" s="382">
        <v>64880</v>
      </c>
      <c r="Z223" s="382">
        <v>67896</v>
      </c>
      <c r="AA223" s="383">
        <v>70912</v>
      </c>
      <c r="AB223" s="381">
        <v>60300</v>
      </c>
      <c r="AC223" s="382">
        <v>79600</v>
      </c>
      <c r="AD223" s="382">
        <v>84424</v>
      </c>
      <c r="AE223" s="382">
        <v>89248</v>
      </c>
      <c r="AF223" s="382">
        <v>94072</v>
      </c>
      <c r="AG223" s="382">
        <v>98896</v>
      </c>
      <c r="AH223" s="382">
        <v>103720</v>
      </c>
      <c r="AI223" s="382">
        <v>108544</v>
      </c>
      <c r="AJ223" s="383">
        <v>113368</v>
      </c>
      <c r="AL223" s="382">
        <v>38150</v>
      </c>
      <c r="AM223" s="382">
        <v>50400</v>
      </c>
      <c r="AN223" s="382">
        <v>53452</v>
      </c>
      <c r="AO223" s="382">
        <v>56504</v>
      </c>
      <c r="AP223" s="382">
        <v>59556</v>
      </c>
      <c r="AQ223" s="382">
        <v>62608</v>
      </c>
      <c r="AR223" s="382">
        <v>65660</v>
      </c>
      <c r="AS223" s="382">
        <v>68712</v>
      </c>
      <c r="AT223" s="382">
        <v>71764</v>
      </c>
      <c r="AU223" s="381">
        <v>61050</v>
      </c>
      <c r="AV223" s="382">
        <v>80600</v>
      </c>
      <c r="AW223" s="382">
        <v>85484</v>
      </c>
      <c r="AX223" s="382">
        <v>90368</v>
      </c>
      <c r="AY223" s="382">
        <v>95252</v>
      </c>
      <c r="AZ223" s="382">
        <v>100136</v>
      </c>
      <c r="BA223" s="382">
        <v>105020</v>
      </c>
      <c r="BB223" s="382">
        <v>109904</v>
      </c>
      <c r="BC223" s="383">
        <v>114788</v>
      </c>
      <c r="BE223">
        <v>42650</v>
      </c>
      <c r="BF223">
        <v>56300</v>
      </c>
      <c r="BG223">
        <f t="shared" si="42"/>
        <v>59712</v>
      </c>
      <c r="BH223">
        <f t="shared" si="43"/>
        <v>63124</v>
      </c>
      <c r="BI223">
        <f t="shared" si="44"/>
        <v>66536</v>
      </c>
      <c r="BJ223">
        <f t="shared" si="45"/>
        <v>69948</v>
      </c>
      <c r="BK223">
        <f t="shared" si="46"/>
        <v>73360</v>
      </c>
      <c r="BL223">
        <f t="shared" si="47"/>
        <v>76772</v>
      </c>
      <c r="BM223">
        <f t="shared" si="48"/>
        <v>80184</v>
      </c>
      <c r="BN223">
        <v>68250</v>
      </c>
      <c r="BO223">
        <v>90100</v>
      </c>
      <c r="BP223">
        <f t="shared" si="49"/>
        <v>95560</v>
      </c>
      <c r="BQ223">
        <f t="shared" si="50"/>
        <v>101020</v>
      </c>
      <c r="BR223">
        <f t="shared" si="51"/>
        <v>106480</v>
      </c>
      <c r="BS223">
        <f t="shared" si="52"/>
        <v>111940</v>
      </c>
      <c r="BT223">
        <f t="shared" si="53"/>
        <v>117400</v>
      </c>
      <c r="BU223">
        <f t="shared" si="54"/>
        <v>122860</v>
      </c>
      <c r="BV223">
        <f t="shared" si="55"/>
        <v>128320</v>
      </c>
    </row>
    <row r="224" spans="1:74" x14ac:dyDescent="0.35">
      <c r="A224" s="298" t="s">
        <v>414</v>
      </c>
      <c r="C224" s="300">
        <v>42050</v>
      </c>
      <c r="D224" s="300">
        <v>42050</v>
      </c>
      <c r="E224" s="300">
        <v>48357.5</v>
      </c>
      <c r="F224" s="300">
        <v>48357.5</v>
      </c>
      <c r="G224" s="300">
        <v>48357.5</v>
      </c>
      <c r="H224" s="300">
        <v>48357.5</v>
      </c>
      <c r="I224" s="300">
        <v>51400</v>
      </c>
      <c r="J224" s="300">
        <v>54750</v>
      </c>
      <c r="K224" s="300">
        <v>58050</v>
      </c>
      <c r="L224" s="300">
        <v>61350</v>
      </c>
      <c r="M224" s="300">
        <v>64700</v>
      </c>
      <c r="N224" s="300">
        <v>68000</v>
      </c>
      <c r="O224" s="300">
        <v>71300</v>
      </c>
      <c r="P224" s="300">
        <v>74650</v>
      </c>
      <c r="Q224" s="300">
        <v>77950</v>
      </c>
      <c r="S224" s="381">
        <v>41450</v>
      </c>
      <c r="T224" s="382">
        <v>54750</v>
      </c>
      <c r="U224" s="382">
        <v>58066</v>
      </c>
      <c r="V224" s="382">
        <v>61382</v>
      </c>
      <c r="W224" s="382">
        <v>64698</v>
      </c>
      <c r="X224" s="382">
        <v>68014</v>
      </c>
      <c r="Y224" s="382">
        <v>71330</v>
      </c>
      <c r="Z224" s="382">
        <v>74646</v>
      </c>
      <c r="AA224" s="383">
        <v>77962</v>
      </c>
      <c r="AB224" s="381">
        <v>66300</v>
      </c>
      <c r="AC224" s="382">
        <v>87500</v>
      </c>
      <c r="AD224" s="382">
        <v>92804</v>
      </c>
      <c r="AE224" s="382">
        <v>98108</v>
      </c>
      <c r="AF224" s="382">
        <v>103412</v>
      </c>
      <c r="AG224" s="382">
        <v>108716</v>
      </c>
      <c r="AH224" s="382">
        <v>114020</v>
      </c>
      <c r="AI224" s="382">
        <v>119324</v>
      </c>
      <c r="AJ224" s="383">
        <v>124628</v>
      </c>
      <c r="AL224" s="382">
        <v>42450</v>
      </c>
      <c r="AM224" s="382">
        <v>56050</v>
      </c>
      <c r="AN224" s="382">
        <v>59446</v>
      </c>
      <c r="AO224" s="382">
        <v>62842</v>
      </c>
      <c r="AP224" s="382">
        <v>66238</v>
      </c>
      <c r="AQ224" s="382">
        <v>69634</v>
      </c>
      <c r="AR224" s="382">
        <v>73030</v>
      </c>
      <c r="AS224" s="382">
        <v>76426</v>
      </c>
      <c r="AT224" s="382">
        <v>79822</v>
      </c>
      <c r="AU224" s="381">
        <v>67900</v>
      </c>
      <c r="AV224" s="382">
        <v>89650</v>
      </c>
      <c r="AW224" s="382">
        <v>95082</v>
      </c>
      <c r="AX224" s="382">
        <v>100514</v>
      </c>
      <c r="AY224" s="382">
        <v>105946</v>
      </c>
      <c r="AZ224" s="382">
        <v>111378</v>
      </c>
      <c r="BA224" s="382">
        <v>116810</v>
      </c>
      <c r="BB224" s="382">
        <v>122242</v>
      </c>
      <c r="BC224" s="383">
        <v>127674</v>
      </c>
      <c r="BE224">
        <v>47450</v>
      </c>
      <c r="BF224">
        <v>62650</v>
      </c>
      <c r="BG224">
        <f t="shared" si="42"/>
        <v>66446</v>
      </c>
      <c r="BH224">
        <f t="shared" si="43"/>
        <v>70242</v>
      </c>
      <c r="BI224">
        <f t="shared" si="44"/>
        <v>74038</v>
      </c>
      <c r="BJ224">
        <f t="shared" si="45"/>
        <v>77834</v>
      </c>
      <c r="BK224">
        <f t="shared" si="46"/>
        <v>81630</v>
      </c>
      <c r="BL224">
        <f t="shared" si="47"/>
        <v>85426</v>
      </c>
      <c r="BM224">
        <f t="shared" si="48"/>
        <v>89222</v>
      </c>
      <c r="BN224">
        <v>75900</v>
      </c>
      <c r="BO224">
        <v>100200</v>
      </c>
      <c r="BP224">
        <f t="shared" si="49"/>
        <v>106272</v>
      </c>
      <c r="BQ224">
        <f t="shared" si="50"/>
        <v>112344</v>
      </c>
      <c r="BR224">
        <f t="shared" si="51"/>
        <v>118416</v>
      </c>
      <c r="BS224">
        <f t="shared" si="52"/>
        <v>124488</v>
      </c>
      <c r="BT224">
        <f t="shared" si="53"/>
        <v>130560</v>
      </c>
      <c r="BU224">
        <f t="shared" si="54"/>
        <v>136632</v>
      </c>
      <c r="BV224">
        <f t="shared" si="55"/>
        <v>142704</v>
      </c>
    </row>
    <row r="225" spans="1:74" x14ac:dyDescent="0.35">
      <c r="A225" s="298" t="s">
        <v>415</v>
      </c>
      <c r="C225" s="300">
        <v>42050</v>
      </c>
      <c r="D225" s="300">
        <v>42050</v>
      </c>
      <c r="E225" s="300">
        <v>48357.5</v>
      </c>
      <c r="F225" s="300">
        <v>48357.5</v>
      </c>
      <c r="G225" s="300">
        <v>48357.5</v>
      </c>
      <c r="H225" s="300">
        <v>48357.5</v>
      </c>
      <c r="I225" s="300">
        <v>48357.5</v>
      </c>
      <c r="J225" s="300">
        <v>48357.5</v>
      </c>
      <c r="K225" s="300">
        <v>48357.5</v>
      </c>
      <c r="L225" s="300">
        <v>50100</v>
      </c>
      <c r="M225" s="300">
        <v>52850</v>
      </c>
      <c r="N225" s="300">
        <v>55550</v>
      </c>
      <c r="O225" s="300">
        <v>58250</v>
      </c>
      <c r="P225" s="300">
        <v>60950</v>
      </c>
      <c r="Q225" s="300">
        <v>63650</v>
      </c>
      <c r="S225" s="381">
        <v>33850</v>
      </c>
      <c r="T225" s="382">
        <v>44700</v>
      </c>
      <c r="U225" s="382">
        <v>47408</v>
      </c>
      <c r="V225" s="382">
        <v>50116</v>
      </c>
      <c r="W225" s="382">
        <v>52824</v>
      </c>
      <c r="X225" s="382">
        <v>55532</v>
      </c>
      <c r="Y225" s="382">
        <v>58240</v>
      </c>
      <c r="Z225" s="382">
        <v>60948</v>
      </c>
      <c r="AA225" s="383">
        <v>63656</v>
      </c>
      <c r="AB225" s="381">
        <v>54150</v>
      </c>
      <c r="AC225" s="382">
        <v>71500</v>
      </c>
      <c r="AD225" s="382">
        <v>75832</v>
      </c>
      <c r="AE225" s="382">
        <v>80164</v>
      </c>
      <c r="AF225" s="382">
        <v>84496</v>
      </c>
      <c r="AG225" s="382">
        <v>88828</v>
      </c>
      <c r="AH225" s="382">
        <v>93160</v>
      </c>
      <c r="AI225" s="382">
        <v>97492</v>
      </c>
      <c r="AJ225" s="383">
        <v>101824</v>
      </c>
      <c r="AL225" s="382">
        <v>33950</v>
      </c>
      <c r="AM225" s="382">
        <v>44850</v>
      </c>
      <c r="AN225" s="382">
        <v>47566</v>
      </c>
      <c r="AO225" s="382">
        <v>50282</v>
      </c>
      <c r="AP225" s="382">
        <v>52998</v>
      </c>
      <c r="AQ225" s="382">
        <v>55714</v>
      </c>
      <c r="AR225" s="382">
        <v>58430</v>
      </c>
      <c r="AS225" s="382">
        <v>61146</v>
      </c>
      <c r="AT225" s="382">
        <v>63862</v>
      </c>
      <c r="AU225" s="381">
        <v>54300</v>
      </c>
      <c r="AV225" s="382">
        <v>71700</v>
      </c>
      <c r="AW225" s="382">
        <v>76044</v>
      </c>
      <c r="AX225" s="382">
        <v>80388</v>
      </c>
      <c r="AY225" s="382">
        <v>84732</v>
      </c>
      <c r="AZ225" s="382">
        <v>89076</v>
      </c>
      <c r="BA225" s="382">
        <v>93420</v>
      </c>
      <c r="BB225" s="382">
        <v>97764</v>
      </c>
      <c r="BC225" s="383">
        <v>102108</v>
      </c>
      <c r="BE225">
        <v>37950</v>
      </c>
      <c r="BF225">
        <v>50100</v>
      </c>
      <c r="BG225">
        <f t="shared" si="42"/>
        <v>53136</v>
      </c>
      <c r="BH225">
        <f t="shared" si="43"/>
        <v>56172</v>
      </c>
      <c r="BI225">
        <f t="shared" si="44"/>
        <v>59208</v>
      </c>
      <c r="BJ225">
        <f t="shared" si="45"/>
        <v>62244</v>
      </c>
      <c r="BK225">
        <f t="shared" si="46"/>
        <v>65280</v>
      </c>
      <c r="BL225">
        <f t="shared" si="47"/>
        <v>68316</v>
      </c>
      <c r="BM225">
        <f t="shared" si="48"/>
        <v>71352</v>
      </c>
      <c r="BN225">
        <v>60700</v>
      </c>
      <c r="BO225">
        <v>80100</v>
      </c>
      <c r="BP225">
        <f t="shared" si="49"/>
        <v>84956</v>
      </c>
      <c r="BQ225">
        <f t="shared" si="50"/>
        <v>89812</v>
      </c>
      <c r="BR225">
        <f t="shared" si="51"/>
        <v>94668</v>
      </c>
      <c r="BS225">
        <f t="shared" si="52"/>
        <v>99524</v>
      </c>
      <c r="BT225">
        <f t="shared" si="53"/>
        <v>104380</v>
      </c>
      <c r="BU225">
        <f t="shared" si="54"/>
        <v>109236</v>
      </c>
      <c r="BV225">
        <f t="shared" si="55"/>
        <v>114092</v>
      </c>
    </row>
    <row r="226" spans="1:74" x14ac:dyDescent="0.35">
      <c r="A226" s="298" t="s">
        <v>416</v>
      </c>
      <c r="C226" s="300">
        <v>42050</v>
      </c>
      <c r="D226" s="300">
        <v>42050</v>
      </c>
      <c r="E226" s="300">
        <v>48357.5</v>
      </c>
      <c r="F226" s="300">
        <v>48357.5</v>
      </c>
      <c r="G226" s="300">
        <v>48357.5</v>
      </c>
      <c r="H226" s="300">
        <v>48357.5</v>
      </c>
      <c r="I226" s="300">
        <v>51100</v>
      </c>
      <c r="J226" s="300">
        <v>54400</v>
      </c>
      <c r="K226" s="300">
        <v>57700</v>
      </c>
      <c r="L226" s="300">
        <v>61000</v>
      </c>
      <c r="M226" s="300">
        <v>64300</v>
      </c>
      <c r="N226" s="300">
        <v>67600</v>
      </c>
      <c r="O226" s="300">
        <v>70900</v>
      </c>
      <c r="P226" s="300">
        <v>74200</v>
      </c>
      <c r="Q226" s="300">
        <v>77500</v>
      </c>
      <c r="S226" s="381">
        <v>41200</v>
      </c>
      <c r="T226" s="382">
        <v>54400</v>
      </c>
      <c r="U226" s="382">
        <v>57696</v>
      </c>
      <c r="V226" s="382">
        <v>60992</v>
      </c>
      <c r="W226" s="382">
        <v>64288</v>
      </c>
      <c r="X226" s="382">
        <v>67584</v>
      </c>
      <c r="Y226" s="382">
        <v>70880</v>
      </c>
      <c r="Z226" s="382">
        <v>74176</v>
      </c>
      <c r="AA226" s="383">
        <v>77472</v>
      </c>
      <c r="AB226" s="381">
        <v>65900</v>
      </c>
      <c r="AC226" s="382">
        <v>87000</v>
      </c>
      <c r="AD226" s="382">
        <v>92272</v>
      </c>
      <c r="AE226" s="382">
        <v>97544</v>
      </c>
      <c r="AF226" s="382">
        <v>102816</v>
      </c>
      <c r="AG226" s="382">
        <v>108088</v>
      </c>
      <c r="AH226" s="382">
        <v>113360</v>
      </c>
      <c r="AI226" s="382">
        <v>118632</v>
      </c>
      <c r="AJ226" s="383">
        <v>123904</v>
      </c>
      <c r="AL226" s="382">
        <v>42750</v>
      </c>
      <c r="AM226" s="382">
        <v>56450</v>
      </c>
      <c r="AN226" s="382">
        <v>59870</v>
      </c>
      <c r="AO226" s="382">
        <v>63290</v>
      </c>
      <c r="AP226" s="382">
        <v>66710</v>
      </c>
      <c r="AQ226" s="382">
        <v>70130</v>
      </c>
      <c r="AR226" s="382">
        <v>73550</v>
      </c>
      <c r="AS226" s="382">
        <v>76970</v>
      </c>
      <c r="AT226" s="382">
        <v>80390</v>
      </c>
      <c r="AU226" s="381">
        <v>68400</v>
      </c>
      <c r="AV226" s="382">
        <v>90300</v>
      </c>
      <c r="AW226" s="382">
        <v>95772</v>
      </c>
      <c r="AX226" s="382">
        <v>101244</v>
      </c>
      <c r="AY226" s="382">
        <v>106716</v>
      </c>
      <c r="AZ226" s="382">
        <v>112188</v>
      </c>
      <c r="BA226" s="382">
        <v>117660</v>
      </c>
      <c r="BB226" s="382">
        <v>123132</v>
      </c>
      <c r="BC226" s="383">
        <v>128604</v>
      </c>
      <c r="BE226">
        <v>47700</v>
      </c>
      <c r="BF226">
        <v>63000</v>
      </c>
      <c r="BG226">
        <f t="shared" si="42"/>
        <v>66816</v>
      </c>
      <c r="BH226">
        <f t="shared" si="43"/>
        <v>70632</v>
      </c>
      <c r="BI226">
        <f t="shared" si="44"/>
        <v>74448</v>
      </c>
      <c r="BJ226">
        <f t="shared" si="45"/>
        <v>78264</v>
      </c>
      <c r="BK226">
        <f t="shared" si="46"/>
        <v>82080</v>
      </c>
      <c r="BL226">
        <f t="shared" si="47"/>
        <v>85896</v>
      </c>
      <c r="BM226">
        <f t="shared" si="48"/>
        <v>89712</v>
      </c>
      <c r="BN226">
        <v>76300</v>
      </c>
      <c r="BO226">
        <v>100700</v>
      </c>
      <c r="BP226">
        <f t="shared" si="49"/>
        <v>106804</v>
      </c>
      <c r="BQ226">
        <f t="shared" si="50"/>
        <v>112908</v>
      </c>
      <c r="BR226">
        <f t="shared" si="51"/>
        <v>119012</v>
      </c>
      <c r="BS226">
        <f t="shared" si="52"/>
        <v>125116</v>
      </c>
      <c r="BT226">
        <f t="shared" si="53"/>
        <v>131220</v>
      </c>
      <c r="BU226">
        <f t="shared" si="54"/>
        <v>137324</v>
      </c>
      <c r="BV226">
        <f t="shared" si="55"/>
        <v>143428</v>
      </c>
    </row>
    <row r="227" spans="1:74" x14ac:dyDescent="0.35">
      <c r="A227" s="298" t="s">
        <v>417</v>
      </c>
      <c r="C227" s="300">
        <v>42050</v>
      </c>
      <c r="D227" s="300">
        <v>42050</v>
      </c>
      <c r="E227" s="300">
        <v>48357.5</v>
      </c>
      <c r="F227" s="300">
        <v>48357.5</v>
      </c>
      <c r="G227" s="300">
        <v>48357.5</v>
      </c>
      <c r="H227" s="300">
        <v>48357.5</v>
      </c>
      <c r="I227" s="300">
        <v>48357.5</v>
      </c>
      <c r="J227" s="300">
        <v>48357.5</v>
      </c>
      <c r="K227" s="300">
        <v>48357.5</v>
      </c>
      <c r="L227" s="300">
        <v>50100</v>
      </c>
      <c r="M227" s="300">
        <v>52850</v>
      </c>
      <c r="N227" s="300">
        <v>55550</v>
      </c>
      <c r="O227" s="300">
        <v>58250</v>
      </c>
      <c r="P227" s="300">
        <v>60950</v>
      </c>
      <c r="Q227" s="300">
        <v>63650</v>
      </c>
      <c r="S227" s="381">
        <v>33850</v>
      </c>
      <c r="T227" s="382">
        <v>44700</v>
      </c>
      <c r="U227" s="382">
        <v>47408</v>
      </c>
      <c r="V227" s="382">
        <v>50116</v>
      </c>
      <c r="W227" s="382">
        <v>52824</v>
      </c>
      <c r="X227" s="382">
        <v>55532</v>
      </c>
      <c r="Y227" s="382">
        <v>58240</v>
      </c>
      <c r="Z227" s="382">
        <v>60948</v>
      </c>
      <c r="AA227" s="383">
        <v>63656</v>
      </c>
      <c r="AB227" s="381">
        <v>54150</v>
      </c>
      <c r="AC227" s="382">
        <v>71500</v>
      </c>
      <c r="AD227" s="382">
        <v>75832</v>
      </c>
      <c r="AE227" s="382">
        <v>80164</v>
      </c>
      <c r="AF227" s="382">
        <v>84496</v>
      </c>
      <c r="AG227" s="382">
        <v>88828</v>
      </c>
      <c r="AH227" s="382">
        <v>93160</v>
      </c>
      <c r="AI227" s="382">
        <v>97492</v>
      </c>
      <c r="AJ227" s="383">
        <v>101824</v>
      </c>
      <c r="AL227" s="382">
        <v>33950</v>
      </c>
      <c r="AM227" s="382">
        <v>44850</v>
      </c>
      <c r="AN227" s="382">
        <v>47566</v>
      </c>
      <c r="AO227" s="382">
        <v>50282</v>
      </c>
      <c r="AP227" s="382">
        <v>52998</v>
      </c>
      <c r="AQ227" s="382">
        <v>55714</v>
      </c>
      <c r="AR227" s="382">
        <v>58430</v>
      </c>
      <c r="AS227" s="382">
        <v>61146</v>
      </c>
      <c r="AT227" s="382">
        <v>63862</v>
      </c>
      <c r="AU227" s="381">
        <v>54300</v>
      </c>
      <c r="AV227" s="382">
        <v>71700</v>
      </c>
      <c r="AW227" s="382">
        <v>76044</v>
      </c>
      <c r="AX227" s="382">
        <v>80388</v>
      </c>
      <c r="AY227" s="382">
        <v>84732</v>
      </c>
      <c r="AZ227" s="382">
        <v>89076</v>
      </c>
      <c r="BA227" s="382">
        <v>93420</v>
      </c>
      <c r="BB227" s="382">
        <v>97764</v>
      </c>
      <c r="BC227" s="383">
        <v>102108</v>
      </c>
      <c r="BE227">
        <v>37950</v>
      </c>
      <c r="BF227">
        <v>50100</v>
      </c>
      <c r="BG227">
        <f t="shared" si="42"/>
        <v>53136</v>
      </c>
      <c r="BH227">
        <f t="shared" si="43"/>
        <v>56172</v>
      </c>
      <c r="BI227">
        <f t="shared" si="44"/>
        <v>59208</v>
      </c>
      <c r="BJ227">
        <f t="shared" si="45"/>
        <v>62244</v>
      </c>
      <c r="BK227">
        <f t="shared" si="46"/>
        <v>65280</v>
      </c>
      <c r="BL227">
        <f t="shared" si="47"/>
        <v>68316</v>
      </c>
      <c r="BM227">
        <f t="shared" si="48"/>
        <v>71352</v>
      </c>
      <c r="BN227">
        <v>60700</v>
      </c>
      <c r="BO227">
        <v>80100</v>
      </c>
      <c r="BP227">
        <f t="shared" si="49"/>
        <v>84956</v>
      </c>
      <c r="BQ227">
        <f t="shared" si="50"/>
        <v>89812</v>
      </c>
      <c r="BR227">
        <f t="shared" si="51"/>
        <v>94668</v>
      </c>
      <c r="BS227">
        <f t="shared" si="52"/>
        <v>99524</v>
      </c>
      <c r="BT227">
        <f t="shared" si="53"/>
        <v>104380</v>
      </c>
      <c r="BU227">
        <f t="shared" si="54"/>
        <v>109236</v>
      </c>
      <c r="BV227">
        <f t="shared" si="55"/>
        <v>114092</v>
      </c>
    </row>
    <row r="228" spans="1:74" x14ac:dyDescent="0.35">
      <c r="A228" s="298" t="s">
        <v>418</v>
      </c>
      <c r="C228" s="300">
        <v>42050</v>
      </c>
      <c r="D228" s="300">
        <v>42050</v>
      </c>
      <c r="E228" s="300">
        <v>48357.5</v>
      </c>
      <c r="F228" s="300">
        <v>48357.5</v>
      </c>
      <c r="G228" s="300">
        <v>48357.5</v>
      </c>
      <c r="H228" s="300">
        <v>48357.5</v>
      </c>
      <c r="I228" s="300">
        <v>48357.5</v>
      </c>
      <c r="J228" s="300">
        <v>48357.5</v>
      </c>
      <c r="K228" s="300">
        <v>48357.5</v>
      </c>
      <c r="L228" s="300">
        <v>50850</v>
      </c>
      <c r="M228" s="300">
        <v>53600</v>
      </c>
      <c r="N228" s="300">
        <v>56350</v>
      </c>
      <c r="O228" s="300">
        <v>59100</v>
      </c>
      <c r="P228" s="300">
        <v>61850</v>
      </c>
      <c r="Q228" s="300">
        <v>64600</v>
      </c>
      <c r="S228" s="381">
        <v>34350</v>
      </c>
      <c r="T228" s="382">
        <v>45350</v>
      </c>
      <c r="U228" s="382">
        <v>48098</v>
      </c>
      <c r="V228" s="382">
        <v>50846</v>
      </c>
      <c r="W228" s="382">
        <v>53594</v>
      </c>
      <c r="X228" s="382">
        <v>56342</v>
      </c>
      <c r="Y228" s="382">
        <v>59090</v>
      </c>
      <c r="Z228" s="382">
        <v>61838</v>
      </c>
      <c r="AA228" s="383">
        <v>64586</v>
      </c>
      <c r="AB228" s="381">
        <v>54950</v>
      </c>
      <c r="AC228" s="382">
        <v>72550</v>
      </c>
      <c r="AD228" s="382">
        <v>76946</v>
      </c>
      <c r="AE228" s="382">
        <v>81342</v>
      </c>
      <c r="AF228" s="382">
        <v>85738</v>
      </c>
      <c r="AG228" s="382">
        <v>90134</v>
      </c>
      <c r="AH228" s="382">
        <v>94530</v>
      </c>
      <c r="AI228" s="382">
        <v>98926</v>
      </c>
      <c r="AJ228" s="383">
        <v>103322</v>
      </c>
      <c r="AL228" s="382">
        <v>35300</v>
      </c>
      <c r="AM228" s="382">
        <v>46600</v>
      </c>
      <c r="AN228" s="382">
        <v>49424</v>
      </c>
      <c r="AO228" s="382">
        <v>52248</v>
      </c>
      <c r="AP228" s="382">
        <v>55072</v>
      </c>
      <c r="AQ228" s="382">
        <v>57896</v>
      </c>
      <c r="AR228" s="382">
        <v>60720</v>
      </c>
      <c r="AS228" s="382">
        <v>63544</v>
      </c>
      <c r="AT228" s="382">
        <v>66368</v>
      </c>
      <c r="AU228" s="381">
        <v>56500</v>
      </c>
      <c r="AV228" s="382">
        <v>74600</v>
      </c>
      <c r="AW228" s="382">
        <v>79120</v>
      </c>
      <c r="AX228" s="382">
        <v>83640</v>
      </c>
      <c r="AY228" s="382">
        <v>88160</v>
      </c>
      <c r="AZ228" s="382">
        <v>92680</v>
      </c>
      <c r="BA228" s="382">
        <v>97200</v>
      </c>
      <c r="BB228" s="382">
        <v>101720</v>
      </c>
      <c r="BC228" s="383">
        <v>106240</v>
      </c>
      <c r="BE228">
        <v>38900</v>
      </c>
      <c r="BF228">
        <v>51350</v>
      </c>
      <c r="BG228">
        <f t="shared" si="42"/>
        <v>54462</v>
      </c>
      <c r="BH228">
        <f t="shared" si="43"/>
        <v>57574</v>
      </c>
      <c r="BI228">
        <f t="shared" si="44"/>
        <v>60686</v>
      </c>
      <c r="BJ228">
        <f t="shared" si="45"/>
        <v>63798</v>
      </c>
      <c r="BK228">
        <f t="shared" si="46"/>
        <v>66910</v>
      </c>
      <c r="BL228">
        <f t="shared" si="47"/>
        <v>70022</v>
      </c>
      <c r="BM228">
        <f t="shared" si="48"/>
        <v>73134</v>
      </c>
      <c r="BN228">
        <v>62250</v>
      </c>
      <c r="BO228">
        <v>82150</v>
      </c>
      <c r="BP228">
        <f t="shared" si="49"/>
        <v>87130</v>
      </c>
      <c r="BQ228">
        <f t="shared" si="50"/>
        <v>92110</v>
      </c>
      <c r="BR228">
        <f t="shared" si="51"/>
        <v>97090</v>
      </c>
      <c r="BS228">
        <f t="shared" si="52"/>
        <v>102070</v>
      </c>
      <c r="BT228">
        <f t="shared" si="53"/>
        <v>107050</v>
      </c>
      <c r="BU228">
        <f t="shared" si="54"/>
        <v>112030</v>
      </c>
      <c r="BV228">
        <f t="shared" si="55"/>
        <v>117010</v>
      </c>
    </row>
    <row r="229" spans="1:74" x14ac:dyDescent="0.35">
      <c r="A229" s="298" t="s">
        <v>419</v>
      </c>
      <c r="C229" s="300">
        <v>42050</v>
      </c>
      <c r="D229" s="300">
        <v>42050</v>
      </c>
      <c r="E229" s="300">
        <v>48357.5</v>
      </c>
      <c r="F229" s="300">
        <v>48357.5</v>
      </c>
      <c r="G229" s="300">
        <v>48357.5</v>
      </c>
      <c r="H229" s="300">
        <v>48357.5</v>
      </c>
      <c r="I229" s="300">
        <v>48357.5</v>
      </c>
      <c r="J229" s="300">
        <v>48357.5</v>
      </c>
      <c r="K229" s="300">
        <v>48357.5</v>
      </c>
      <c r="L229" s="300">
        <v>50100</v>
      </c>
      <c r="M229" s="300">
        <v>52850</v>
      </c>
      <c r="N229" s="300">
        <v>55550</v>
      </c>
      <c r="O229" s="300">
        <v>58250</v>
      </c>
      <c r="P229" s="300">
        <v>60950</v>
      </c>
      <c r="Q229" s="300">
        <v>63650</v>
      </c>
      <c r="S229" s="381">
        <v>33850</v>
      </c>
      <c r="T229" s="382">
        <v>44700</v>
      </c>
      <c r="U229" s="382">
        <v>47408</v>
      </c>
      <c r="V229" s="382">
        <v>50116</v>
      </c>
      <c r="W229" s="382">
        <v>52824</v>
      </c>
      <c r="X229" s="382">
        <v>55532</v>
      </c>
      <c r="Y229" s="382">
        <v>58240</v>
      </c>
      <c r="Z229" s="382">
        <v>60948</v>
      </c>
      <c r="AA229" s="383">
        <v>63656</v>
      </c>
      <c r="AB229" s="381">
        <v>54150</v>
      </c>
      <c r="AC229" s="382">
        <v>71500</v>
      </c>
      <c r="AD229" s="382">
        <v>75832</v>
      </c>
      <c r="AE229" s="382">
        <v>80164</v>
      </c>
      <c r="AF229" s="382">
        <v>84496</v>
      </c>
      <c r="AG229" s="382">
        <v>88828</v>
      </c>
      <c r="AH229" s="382">
        <v>93160</v>
      </c>
      <c r="AI229" s="382">
        <v>97492</v>
      </c>
      <c r="AJ229" s="383">
        <v>101824</v>
      </c>
      <c r="AL229" s="382">
        <v>33950</v>
      </c>
      <c r="AM229" s="382">
        <v>44850</v>
      </c>
      <c r="AN229" s="382">
        <v>47566</v>
      </c>
      <c r="AO229" s="382">
        <v>50282</v>
      </c>
      <c r="AP229" s="382">
        <v>52998</v>
      </c>
      <c r="AQ229" s="382">
        <v>55714</v>
      </c>
      <c r="AR229" s="382">
        <v>58430</v>
      </c>
      <c r="AS229" s="382">
        <v>61146</v>
      </c>
      <c r="AT229" s="382">
        <v>63862</v>
      </c>
      <c r="AU229" s="381">
        <v>54300</v>
      </c>
      <c r="AV229" s="382">
        <v>71700</v>
      </c>
      <c r="AW229" s="382">
        <v>76044</v>
      </c>
      <c r="AX229" s="382">
        <v>80388</v>
      </c>
      <c r="AY229" s="382">
        <v>84732</v>
      </c>
      <c r="AZ229" s="382">
        <v>89076</v>
      </c>
      <c r="BA229" s="382">
        <v>93420</v>
      </c>
      <c r="BB229" s="382">
        <v>97764</v>
      </c>
      <c r="BC229" s="383">
        <v>102108</v>
      </c>
      <c r="BE229">
        <v>37950</v>
      </c>
      <c r="BF229">
        <v>50100</v>
      </c>
      <c r="BG229">
        <f t="shared" si="42"/>
        <v>53136</v>
      </c>
      <c r="BH229">
        <f t="shared" si="43"/>
        <v>56172</v>
      </c>
      <c r="BI229">
        <f t="shared" si="44"/>
        <v>59208</v>
      </c>
      <c r="BJ229">
        <f t="shared" si="45"/>
        <v>62244</v>
      </c>
      <c r="BK229">
        <f t="shared" si="46"/>
        <v>65280</v>
      </c>
      <c r="BL229">
        <f t="shared" si="47"/>
        <v>68316</v>
      </c>
      <c r="BM229">
        <f t="shared" si="48"/>
        <v>71352</v>
      </c>
      <c r="BN229">
        <v>60700</v>
      </c>
      <c r="BO229">
        <v>80100</v>
      </c>
      <c r="BP229">
        <f t="shared" si="49"/>
        <v>84956</v>
      </c>
      <c r="BQ229">
        <f t="shared" si="50"/>
        <v>89812</v>
      </c>
      <c r="BR229">
        <f t="shared" si="51"/>
        <v>94668</v>
      </c>
      <c r="BS229">
        <f t="shared" si="52"/>
        <v>99524</v>
      </c>
      <c r="BT229">
        <f t="shared" si="53"/>
        <v>104380</v>
      </c>
      <c r="BU229">
        <f t="shared" si="54"/>
        <v>109236</v>
      </c>
      <c r="BV229">
        <f t="shared" si="55"/>
        <v>114092</v>
      </c>
    </row>
    <row r="230" spans="1:74" x14ac:dyDescent="0.35">
      <c r="A230" s="298" t="s">
        <v>420</v>
      </c>
      <c r="C230" s="300">
        <v>42050</v>
      </c>
      <c r="D230" s="300">
        <v>42050</v>
      </c>
      <c r="E230" s="300">
        <v>48357.5</v>
      </c>
      <c r="F230" s="300">
        <v>48357.5</v>
      </c>
      <c r="G230" s="300">
        <v>48357.5</v>
      </c>
      <c r="H230" s="300">
        <v>48357.5</v>
      </c>
      <c r="I230" s="300">
        <v>49400</v>
      </c>
      <c r="J230" s="300">
        <v>52550</v>
      </c>
      <c r="K230" s="300">
        <v>55750</v>
      </c>
      <c r="L230" s="300">
        <v>58950</v>
      </c>
      <c r="M230" s="300">
        <v>62100</v>
      </c>
      <c r="N230" s="300">
        <v>65300</v>
      </c>
      <c r="O230" s="300">
        <v>68500</v>
      </c>
      <c r="P230" s="300">
        <v>71650</v>
      </c>
      <c r="Q230" s="300">
        <v>74850</v>
      </c>
      <c r="S230" s="381">
        <v>39800</v>
      </c>
      <c r="T230" s="382">
        <v>52550</v>
      </c>
      <c r="U230" s="382">
        <v>55734</v>
      </c>
      <c r="V230" s="382">
        <v>58918</v>
      </c>
      <c r="W230" s="382">
        <v>62102</v>
      </c>
      <c r="X230" s="382">
        <v>65286</v>
      </c>
      <c r="Y230" s="382">
        <v>68470</v>
      </c>
      <c r="Z230" s="382">
        <v>71654</v>
      </c>
      <c r="AA230" s="383">
        <v>74838</v>
      </c>
      <c r="AB230" s="381">
        <v>63700</v>
      </c>
      <c r="AC230" s="382">
        <v>84100</v>
      </c>
      <c r="AD230" s="382">
        <v>89196</v>
      </c>
      <c r="AE230" s="382">
        <v>94292</v>
      </c>
      <c r="AF230" s="382">
        <v>99388</v>
      </c>
      <c r="AG230" s="382">
        <v>104484</v>
      </c>
      <c r="AH230" s="382">
        <v>109580</v>
      </c>
      <c r="AI230" s="382">
        <v>114676</v>
      </c>
      <c r="AJ230" s="383">
        <v>119772</v>
      </c>
      <c r="AL230" s="382">
        <v>39800</v>
      </c>
      <c r="AM230" s="382">
        <v>52550</v>
      </c>
      <c r="AN230" s="382">
        <v>55734</v>
      </c>
      <c r="AO230" s="382">
        <v>58918</v>
      </c>
      <c r="AP230" s="382">
        <v>62102</v>
      </c>
      <c r="AQ230" s="382">
        <v>65286</v>
      </c>
      <c r="AR230" s="382">
        <v>68470</v>
      </c>
      <c r="AS230" s="382">
        <v>71654</v>
      </c>
      <c r="AT230" s="382">
        <v>74838</v>
      </c>
      <c r="AU230" s="381">
        <v>63700</v>
      </c>
      <c r="AV230" s="382">
        <v>84100</v>
      </c>
      <c r="AW230" s="382">
        <v>89196</v>
      </c>
      <c r="AX230" s="382">
        <v>94292</v>
      </c>
      <c r="AY230" s="382">
        <v>99388</v>
      </c>
      <c r="AZ230" s="382">
        <v>104484</v>
      </c>
      <c r="BA230" s="382">
        <v>109580</v>
      </c>
      <c r="BB230" s="382">
        <v>114676</v>
      </c>
      <c r="BC230" s="383">
        <v>119772</v>
      </c>
      <c r="BE230">
        <v>42650</v>
      </c>
      <c r="BF230">
        <v>56300</v>
      </c>
      <c r="BG230">
        <f t="shared" si="42"/>
        <v>59712</v>
      </c>
      <c r="BH230">
        <f t="shared" si="43"/>
        <v>63124</v>
      </c>
      <c r="BI230">
        <f t="shared" si="44"/>
        <v>66536</v>
      </c>
      <c r="BJ230">
        <f t="shared" si="45"/>
        <v>69948</v>
      </c>
      <c r="BK230">
        <f t="shared" si="46"/>
        <v>73360</v>
      </c>
      <c r="BL230">
        <f t="shared" si="47"/>
        <v>76772</v>
      </c>
      <c r="BM230">
        <f t="shared" si="48"/>
        <v>80184</v>
      </c>
      <c r="BN230">
        <v>68250</v>
      </c>
      <c r="BO230">
        <v>90100</v>
      </c>
      <c r="BP230">
        <f t="shared" si="49"/>
        <v>95560</v>
      </c>
      <c r="BQ230">
        <f t="shared" si="50"/>
        <v>101020</v>
      </c>
      <c r="BR230">
        <f t="shared" si="51"/>
        <v>106480</v>
      </c>
      <c r="BS230">
        <f t="shared" si="52"/>
        <v>111940</v>
      </c>
      <c r="BT230">
        <f t="shared" si="53"/>
        <v>117400</v>
      </c>
      <c r="BU230">
        <f t="shared" si="54"/>
        <v>122860</v>
      </c>
      <c r="BV230">
        <f t="shared" si="55"/>
        <v>128320</v>
      </c>
    </row>
    <row r="231" spans="1:74" x14ac:dyDescent="0.35">
      <c r="A231" s="298" t="s">
        <v>421</v>
      </c>
      <c r="C231" s="300">
        <v>42050</v>
      </c>
      <c r="D231" s="300">
        <v>42050</v>
      </c>
      <c r="E231" s="300">
        <v>48357.5</v>
      </c>
      <c r="F231" s="300">
        <v>48357.5</v>
      </c>
      <c r="G231" s="300">
        <v>48357.5</v>
      </c>
      <c r="H231" s="300">
        <v>48357.5</v>
      </c>
      <c r="I231" s="300">
        <v>48357.5</v>
      </c>
      <c r="J231" s="300">
        <v>48357.5</v>
      </c>
      <c r="K231" s="300">
        <v>48357.5</v>
      </c>
      <c r="L231" s="300">
        <v>50100</v>
      </c>
      <c r="M231" s="300">
        <v>52850</v>
      </c>
      <c r="N231" s="300">
        <v>55550</v>
      </c>
      <c r="O231" s="300">
        <v>58250</v>
      </c>
      <c r="P231" s="300">
        <v>60950</v>
      </c>
      <c r="Q231" s="300">
        <v>63650</v>
      </c>
      <c r="S231" s="381">
        <v>33850</v>
      </c>
      <c r="T231" s="382">
        <v>44700</v>
      </c>
      <c r="U231" s="382">
        <v>47408</v>
      </c>
      <c r="V231" s="382">
        <v>50116</v>
      </c>
      <c r="W231" s="382">
        <v>52824</v>
      </c>
      <c r="X231" s="382">
        <v>55532</v>
      </c>
      <c r="Y231" s="382">
        <v>58240</v>
      </c>
      <c r="Z231" s="382">
        <v>60948</v>
      </c>
      <c r="AA231" s="383">
        <v>63656</v>
      </c>
      <c r="AB231" s="381">
        <v>54150</v>
      </c>
      <c r="AC231" s="382">
        <v>71500</v>
      </c>
      <c r="AD231" s="382">
        <v>75832</v>
      </c>
      <c r="AE231" s="382">
        <v>80164</v>
      </c>
      <c r="AF231" s="382">
        <v>84496</v>
      </c>
      <c r="AG231" s="382">
        <v>88828</v>
      </c>
      <c r="AH231" s="382">
        <v>93160</v>
      </c>
      <c r="AI231" s="382">
        <v>97492</v>
      </c>
      <c r="AJ231" s="383">
        <v>101824</v>
      </c>
      <c r="AL231" s="382">
        <v>33950</v>
      </c>
      <c r="AM231" s="382">
        <v>44850</v>
      </c>
      <c r="AN231" s="382">
        <v>47566</v>
      </c>
      <c r="AO231" s="382">
        <v>50282</v>
      </c>
      <c r="AP231" s="382">
        <v>52998</v>
      </c>
      <c r="AQ231" s="382">
        <v>55714</v>
      </c>
      <c r="AR231" s="382">
        <v>58430</v>
      </c>
      <c r="AS231" s="382">
        <v>61146</v>
      </c>
      <c r="AT231" s="382">
        <v>63862</v>
      </c>
      <c r="AU231" s="381">
        <v>54300</v>
      </c>
      <c r="AV231" s="382">
        <v>71700</v>
      </c>
      <c r="AW231" s="382">
        <v>76044</v>
      </c>
      <c r="AX231" s="382">
        <v>80388</v>
      </c>
      <c r="AY231" s="382">
        <v>84732</v>
      </c>
      <c r="AZ231" s="382">
        <v>89076</v>
      </c>
      <c r="BA231" s="382">
        <v>93420</v>
      </c>
      <c r="BB231" s="382">
        <v>97764</v>
      </c>
      <c r="BC231" s="383">
        <v>102108</v>
      </c>
      <c r="BE231">
        <v>37950</v>
      </c>
      <c r="BF231">
        <v>50100</v>
      </c>
      <c r="BG231">
        <f t="shared" si="42"/>
        <v>53136</v>
      </c>
      <c r="BH231">
        <f t="shared" si="43"/>
        <v>56172</v>
      </c>
      <c r="BI231">
        <f t="shared" si="44"/>
        <v>59208</v>
      </c>
      <c r="BJ231">
        <f t="shared" si="45"/>
        <v>62244</v>
      </c>
      <c r="BK231">
        <f t="shared" si="46"/>
        <v>65280</v>
      </c>
      <c r="BL231">
        <f t="shared" si="47"/>
        <v>68316</v>
      </c>
      <c r="BM231">
        <f t="shared" si="48"/>
        <v>71352</v>
      </c>
      <c r="BN231">
        <v>60700</v>
      </c>
      <c r="BO231">
        <v>80100</v>
      </c>
      <c r="BP231">
        <f t="shared" si="49"/>
        <v>84956</v>
      </c>
      <c r="BQ231">
        <f t="shared" si="50"/>
        <v>89812</v>
      </c>
      <c r="BR231">
        <f t="shared" si="51"/>
        <v>94668</v>
      </c>
      <c r="BS231">
        <f t="shared" si="52"/>
        <v>99524</v>
      </c>
      <c r="BT231">
        <f t="shared" si="53"/>
        <v>104380</v>
      </c>
      <c r="BU231">
        <f t="shared" si="54"/>
        <v>109236</v>
      </c>
      <c r="BV231">
        <f t="shared" si="55"/>
        <v>114092</v>
      </c>
    </row>
    <row r="232" spans="1:74" x14ac:dyDescent="0.35">
      <c r="A232" s="298" t="s">
        <v>422</v>
      </c>
      <c r="C232" s="300">
        <v>42050</v>
      </c>
      <c r="D232" s="300">
        <v>42050</v>
      </c>
      <c r="E232" s="300">
        <v>48357.5</v>
      </c>
      <c r="F232" s="300">
        <v>48357.5</v>
      </c>
      <c r="G232" s="300">
        <v>48357.5</v>
      </c>
      <c r="H232" s="300">
        <v>48357.5</v>
      </c>
      <c r="I232" s="300">
        <v>49400</v>
      </c>
      <c r="J232" s="300">
        <v>52550</v>
      </c>
      <c r="K232" s="300">
        <v>55750</v>
      </c>
      <c r="L232" s="300">
        <v>58950</v>
      </c>
      <c r="M232" s="300">
        <v>62100</v>
      </c>
      <c r="N232" s="300">
        <v>65300</v>
      </c>
      <c r="O232" s="300">
        <v>68500</v>
      </c>
      <c r="P232" s="300">
        <v>71650</v>
      </c>
      <c r="Q232" s="300">
        <v>74850</v>
      </c>
      <c r="S232" s="381">
        <v>39800</v>
      </c>
      <c r="T232" s="382">
        <v>52550</v>
      </c>
      <c r="U232" s="382">
        <v>55734</v>
      </c>
      <c r="V232" s="382">
        <v>58918</v>
      </c>
      <c r="W232" s="382">
        <v>62102</v>
      </c>
      <c r="X232" s="382">
        <v>65286</v>
      </c>
      <c r="Y232" s="382">
        <v>68470</v>
      </c>
      <c r="Z232" s="382">
        <v>71654</v>
      </c>
      <c r="AA232" s="383">
        <v>74838</v>
      </c>
      <c r="AB232" s="381">
        <v>63700</v>
      </c>
      <c r="AC232" s="382">
        <v>84100</v>
      </c>
      <c r="AD232" s="382">
        <v>89196</v>
      </c>
      <c r="AE232" s="382">
        <v>94292</v>
      </c>
      <c r="AF232" s="382">
        <v>99388</v>
      </c>
      <c r="AG232" s="382">
        <v>104484</v>
      </c>
      <c r="AH232" s="382">
        <v>109580</v>
      </c>
      <c r="AI232" s="382">
        <v>114676</v>
      </c>
      <c r="AJ232" s="383">
        <v>119772</v>
      </c>
      <c r="AL232" s="382">
        <v>39800</v>
      </c>
      <c r="AM232" s="382">
        <v>52550</v>
      </c>
      <c r="AN232" s="382">
        <v>55734</v>
      </c>
      <c r="AO232" s="382">
        <v>58918</v>
      </c>
      <c r="AP232" s="382">
        <v>62102</v>
      </c>
      <c r="AQ232" s="382">
        <v>65286</v>
      </c>
      <c r="AR232" s="382">
        <v>68470</v>
      </c>
      <c r="AS232" s="382">
        <v>71654</v>
      </c>
      <c r="AT232" s="382">
        <v>74838</v>
      </c>
      <c r="AU232" s="381">
        <v>63700</v>
      </c>
      <c r="AV232" s="382">
        <v>84100</v>
      </c>
      <c r="AW232" s="382">
        <v>89196</v>
      </c>
      <c r="AX232" s="382">
        <v>94292</v>
      </c>
      <c r="AY232" s="382">
        <v>99388</v>
      </c>
      <c r="AZ232" s="382">
        <v>104484</v>
      </c>
      <c r="BA232" s="382">
        <v>109580</v>
      </c>
      <c r="BB232" s="382">
        <v>114676</v>
      </c>
      <c r="BC232" s="383">
        <v>119772</v>
      </c>
      <c r="BE232">
        <v>42650</v>
      </c>
      <c r="BF232">
        <v>56300</v>
      </c>
      <c r="BG232">
        <f t="shared" si="42"/>
        <v>59712</v>
      </c>
      <c r="BH232">
        <f t="shared" si="43"/>
        <v>63124</v>
      </c>
      <c r="BI232">
        <f t="shared" si="44"/>
        <v>66536</v>
      </c>
      <c r="BJ232">
        <f t="shared" si="45"/>
        <v>69948</v>
      </c>
      <c r="BK232">
        <f t="shared" si="46"/>
        <v>73360</v>
      </c>
      <c r="BL232">
        <f t="shared" si="47"/>
        <v>76772</v>
      </c>
      <c r="BM232">
        <f t="shared" si="48"/>
        <v>80184</v>
      </c>
      <c r="BN232">
        <v>68250</v>
      </c>
      <c r="BO232">
        <v>90100</v>
      </c>
      <c r="BP232">
        <f t="shared" si="49"/>
        <v>95560</v>
      </c>
      <c r="BQ232">
        <f t="shared" si="50"/>
        <v>101020</v>
      </c>
      <c r="BR232">
        <f t="shared" si="51"/>
        <v>106480</v>
      </c>
      <c r="BS232">
        <f t="shared" si="52"/>
        <v>111940</v>
      </c>
      <c r="BT232">
        <f t="shared" si="53"/>
        <v>117400</v>
      </c>
      <c r="BU232">
        <f t="shared" si="54"/>
        <v>122860</v>
      </c>
      <c r="BV232">
        <f t="shared" si="55"/>
        <v>128320</v>
      </c>
    </row>
    <row r="233" spans="1:74" x14ac:dyDescent="0.35">
      <c r="A233" s="298" t="s">
        <v>423</v>
      </c>
      <c r="C233" s="300">
        <v>42050</v>
      </c>
      <c r="D233" s="300">
        <v>42050</v>
      </c>
      <c r="E233" s="300">
        <v>48357.5</v>
      </c>
      <c r="F233" s="300">
        <v>48357.5</v>
      </c>
      <c r="G233" s="300">
        <v>48357.5</v>
      </c>
      <c r="H233" s="300">
        <v>48357.5</v>
      </c>
      <c r="I233" s="300">
        <v>48357.5</v>
      </c>
      <c r="J233" s="300">
        <v>48357.5</v>
      </c>
      <c r="K233" s="300">
        <v>48357.5</v>
      </c>
      <c r="L233" s="300">
        <v>50100</v>
      </c>
      <c r="M233" s="300">
        <v>52850</v>
      </c>
      <c r="N233" s="300">
        <v>55550</v>
      </c>
      <c r="O233" s="300">
        <v>58250</v>
      </c>
      <c r="P233" s="300">
        <v>60950</v>
      </c>
      <c r="Q233" s="300">
        <v>63650</v>
      </c>
      <c r="S233" s="381">
        <v>33850</v>
      </c>
      <c r="T233" s="382">
        <v>44700</v>
      </c>
      <c r="U233" s="382">
        <v>47408</v>
      </c>
      <c r="V233" s="382">
        <v>50116</v>
      </c>
      <c r="W233" s="382">
        <v>52824</v>
      </c>
      <c r="X233" s="382">
        <v>55532</v>
      </c>
      <c r="Y233" s="382">
        <v>58240</v>
      </c>
      <c r="Z233" s="382">
        <v>60948</v>
      </c>
      <c r="AA233" s="383">
        <v>63656</v>
      </c>
      <c r="AB233" s="381">
        <v>54150</v>
      </c>
      <c r="AC233" s="382">
        <v>71500</v>
      </c>
      <c r="AD233" s="382">
        <v>75832</v>
      </c>
      <c r="AE233" s="382">
        <v>80164</v>
      </c>
      <c r="AF233" s="382">
        <v>84496</v>
      </c>
      <c r="AG233" s="382">
        <v>88828</v>
      </c>
      <c r="AH233" s="382">
        <v>93160</v>
      </c>
      <c r="AI233" s="382">
        <v>97492</v>
      </c>
      <c r="AJ233" s="383">
        <v>101824</v>
      </c>
      <c r="AL233" s="382">
        <v>33950</v>
      </c>
      <c r="AM233" s="382">
        <v>44850</v>
      </c>
      <c r="AN233" s="382">
        <v>47566</v>
      </c>
      <c r="AO233" s="382">
        <v>50282</v>
      </c>
      <c r="AP233" s="382">
        <v>52998</v>
      </c>
      <c r="AQ233" s="382">
        <v>55714</v>
      </c>
      <c r="AR233" s="382">
        <v>58430</v>
      </c>
      <c r="AS233" s="382">
        <v>61146</v>
      </c>
      <c r="AT233" s="382">
        <v>63862</v>
      </c>
      <c r="AU233" s="381">
        <v>54300</v>
      </c>
      <c r="AV233" s="382">
        <v>71700</v>
      </c>
      <c r="AW233" s="382">
        <v>76044</v>
      </c>
      <c r="AX233" s="382">
        <v>80388</v>
      </c>
      <c r="AY233" s="382">
        <v>84732</v>
      </c>
      <c r="AZ233" s="382">
        <v>89076</v>
      </c>
      <c r="BA233" s="382">
        <v>93420</v>
      </c>
      <c r="BB233" s="382">
        <v>97764</v>
      </c>
      <c r="BC233" s="383">
        <v>102108</v>
      </c>
      <c r="BE233">
        <v>37950</v>
      </c>
      <c r="BF233">
        <v>50100</v>
      </c>
      <c r="BG233">
        <f t="shared" si="42"/>
        <v>53136</v>
      </c>
      <c r="BH233">
        <f t="shared" si="43"/>
        <v>56172</v>
      </c>
      <c r="BI233">
        <f t="shared" si="44"/>
        <v>59208</v>
      </c>
      <c r="BJ233">
        <f t="shared" si="45"/>
        <v>62244</v>
      </c>
      <c r="BK233">
        <f t="shared" si="46"/>
        <v>65280</v>
      </c>
      <c r="BL233">
        <f t="shared" si="47"/>
        <v>68316</v>
      </c>
      <c r="BM233">
        <f t="shared" si="48"/>
        <v>71352</v>
      </c>
      <c r="BN233">
        <v>60700</v>
      </c>
      <c r="BO233">
        <v>80100</v>
      </c>
      <c r="BP233">
        <f t="shared" si="49"/>
        <v>84956</v>
      </c>
      <c r="BQ233">
        <f t="shared" si="50"/>
        <v>89812</v>
      </c>
      <c r="BR233">
        <f t="shared" si="51"/>
        <v>94668</v>
      </c>
      <c r="BS233">
        <f t="shared" si="52"/>
        <v>99524</v>
      </c>
      <c r="BT233">
        <f t="shared" si="53"/>
        <v>104380</v>
      </c>
      <c r="BU233">
        <f t="shared" si="54"/>
        <v>109236</v>
      </c>
      <c r="BV233">
        <f t="shared" si="55"/>
        <v>114092</v>
      </c>
    </row>
    <row r="234" spans="1:74" x14ac:dyDescent="0.35">
      <c r="A234" s="298" t="s">
        <v>424</v>
      </c>
      <c r="C234" s="300">
        <v>42050</v>
      </c>
      <c r="D234" s="300">
        <v>42050</v>
      </c>
      <c r="E234" s="300">
        <v>48357.5</v>
      </c>
      <c r="F234" s="300">
        <v>48357.5</v>
      </c>
      <c r="G234" s="300">
        <v>48357.5</v>
      </c>
      <c r="H234" s="300">
        <v>48357.5</v>
      </c>
      <c r="I234" s="300">
        <v>48357.5</v>
      </c>
      <c r="J234" s="300">
        <v>48357.5</v>
      </c>
      <c r="K234" s="300">
        <v>48357.5</v>
      </c>
      <c r="L234" s="300">
        <v>50100</v>
      </c>
      <c r="M234" s="300">
        <v>52850</v>
      </c>
      <c r="N234" s="300">
        <v>55550</v>
      </c>
      <c r="O234" s="300">
        <v>58250</v>
      </c>
      <c r="P234" s="300">
        <v>60950</v>
      </c>
      <c r="Q234" s="300">
        <v>63650</v>
      </c>
      <c r="S234" s="381">
        <v>33850</v>
      </c>
      <c r="T234" s="382">
        <v>44700</v>
      </c>
      <c r="U234" s="382">
        <v>47408</v>
      </c>
      <c r="V234" s="382">
        <v>50116</v>
      </c>
      <c r="W234" s="382">
        <v>52824</v>
      </c>
      <c r="X234" s="382">
        <v>55532</v>
      </c>
      <c r="Y234" s="382">
        <v>58240</v>
      </c>
      <c r="Z234" s="382">
        <v>60948</v>
      </c>
      <c r="AA234" s="383">
        <v>63656</v>
      </c>
      <c r="AB234" s="381">
        <v>54150</v>
      </c>
      <c r="AC234" s="382">
        <v>71500</v>
      </c>
      <c r="AD234" s="382">
        <v>75832</v>
      </c>
      <c r="AE234" s="382">
        <v>80164</v>
      </c>
      <c r="AF234" s="382">
        <v>84496</v>
      </c>
      <c r="AG234" s="382">
        <v>88828</v>
      </c>
      <c r="AH234" s="382">
        <v>93160</v>
      </c>
      <c r="AI234" s="382">
        <v>97492</v>
      </c>
      <c r="AJ234" s="383">
        <v>101824</v>
      </c>
      <c r="AL234" s="382">
        <v>33950</v>
      </c>
      <c r="AM234" s="382">
        <v>44850</v>
      </c>
      <c r="AN234" s="382">
        <v>47566</v>
      </c>
      <c r="AO234" s="382">
        <v>50282</v>
      </c>
      <c r="AP234" s="382">
        <v>52998</v>
      </c>
      <c r="AQ234" s="382">
        <v>55714</v>
      </c>
      <c r="AR234" s="382">
        <v>58430</v>
      </c>
      <c r="AS234" s="382">
        <v>61146</v>
      </c>
      <c r="AT234" s="382">
        <v>63862</v>
      </c>
      <c r="AU234" s="381">
        <v>54300</v>
      </c>
      <c r="AV234" s="382">
        <v>71700</v>
      </c>
      <c r="AW234" s="382">
        <v>76044</v>
      </c>
      <c r="AX234" s="382">
        <v>80388</v>
      </c>
      <c r="AY234" s="382">
        <v>84732</v>
      </c>
      <c r="AZ234" s="382">
        <v>89076</v>
      </c>
      <c r="BA234" s="382">
        <v>93420</v>
      </c>
      <c r="BB234" s="382">
        <v>97764</v>
      </c>
      <c r="BC234" s="383">
        <v>102108</v>
      </c>
      <c r="BE234">
        <v>37950</v>
      </c>
      <c r="BF234">
        <v>50100</v>
      </c>
      <c r="BG234">
        <f t="shared" si="42"/>
        <v>53136</v>
      </c>
      <c r="BH234">
        <f t="shared" si="43"/>
        <v>56172</v>
      </c>
      <c r="BI234">
        <f t="shared" si="44"/>
        <v>59208</v>
      </c>
      <c r="BJ234">
        <f t="shared" si="45"/>
        <v>62244</v>
      </c>
      <c r="BK234">
        <f t="shared" si="46"/>
        <v>65280</v>
      </c>
      <c r="BL234">
        <f t="shared" si="47"/>
        <v>68316</v>
      </c>
      <c r="BM234">
        <f t="shared" si="48"/>
        <v>71352</v>
      </c>
      <c r="BN234">
        <v>60700</v>
      </c>
      <c r="BO234">
        <v>80100</v>
      </c>
      <c r="BP234">
        <f t="shared" si="49"/>
        <v>84956</v>
      </c>
      <c r="BQ234">
        <f t="shared" si="50"/>
        <v>89812</v>
      </c>
      <c r="BR234">
        <f t="shared" si="51"/>
        <v>94668</v>
      </c>
      <c r="BS234">
        <f t="shared" si="52"/>
        <v>99524</v>
      </c>
      <c r="BT234">
        <f t="shared" si="53"/>
        <v>104380</v>
      </c>
      <c r="BU234">
        <f t="shared" si="54"/>
        <v>109236</v>
      </c>
      <c r="BV234">
        <f t="shared" si="55"/>
        <v>114092</v>
      </c>
    </row>
    <row r="235" spans="1:74" x14ac:dyDescent="0.35">
      <c r="A235" s="298" t="s">
        <v>425</v>
      </c>
      <c r="C235" s="300">
        <v>42050</v>
      </c>
      <c r="D235" s="300">
        <v>42050</v>
      </c>
      <c r="E235" s="300">
        <v>48357.5</v>
      </c>
      <c r="F235" s="300">
        <v>48357.5</v>
      </c>
      <c r="G235" s="300">
        <v>48357.5</v>
      </c>
      <c r="H235" s="300">
        <v>48357.5</v>
      </c>
      <c r="I235" s="300">
        <v>48357.5</v>
      </c>
      <c r="J235" s="300">
        <v>48357.5</v>
      </c>
      <c r="K235" s="300">
        <v>48357.5</v>
      </c>
      <c r="L235" s="300">
        <v>51100</v>
      </c>
      <c r="M235" s="300">
        <v>53850</v>
      </c>
      <c r="N235" s="300">
        <v>56600</v>
      </c>
      <c r="O235" s="300">
        <v>59350</v>
      </c>
      <c r="P235" s="300">
        <v>62100</v>
      </c>
      <c r="Q235" s="300">
        <v>64900</v>
      </c>
      <c r="S235" s="381">
        <v>34500</v>
      </c>
      <c r="T235" s="382">
        <v>45550</v>
      </c>
      <c r="U235" s="382">
        <v>48310</v>
      </c>
      <c r="V235" s="382">
        <v>51070</v>
      </c>
      <c r="W235" s="382">
        <v>53830</v>
      </c>
      <c r="X235" s="382">
        <v>56590</v>
      </c>
      <c r="Y235" s="382">
        <v>59350</v>
      </c>
      <c r="Z235" s="382">
        <v>62110</v>
      </c>
      <c r="AA235" s="383">
        <v>64870</v>
      </c>
      <c r="AB235" s="381">
        <v>55200</v>
      </c>
      <c r="AC235" s="382">
        <v>72850</v>
      </c>
      <c r="AD235" s="382">
        <v>77266</v>
      </c>
      <c r="AE235" s="382">
        <v>81682</v>
      </c>
      <c r="AF235" s="382">
        <v>86098</v>
      </c>
      <c r="AG235" s="382">
        <v>90514</v>
      </c>
      <c r="AH235" s="382">
        <v>94930</v>
      </c>
      <c r="AI235" s="382">
        <v>99346</v>
      </c>
      <c r="AJ235" s="383">
        <v>103762</v>
      </c>
      <c r="AL235" s="382">
        <v>35500</v>
      </c>
      <c r="AM235" s="382">
        <v>46900</v>
      </c>
      <c r="AN235" s="382">
        <v>49740</v>
      </c>
      <c r="AO235" s="382">
        <v>52580</v>
      </c>
      <c r="AP235" s="382">
        <v>55420</v>
      </c>
      <c r="AQ235" s="382">
        <v>58260</v>
      </c>
      <c r="AR235" s="382">
        <v>61100</v>
      </c>
      <c r="AS235" s="382">
        <v>63940</v>
      </c>
      <c r="AT235" s="382">
        <v>66780</v>
      </c>
      <c r="AU235" s="381">
        <v>56800</v>
      </c>
      <c r="AV235" s="382">
        <v>75000</v>
      </c>
      <c r="AW235" s="382">
        <v>79544</v>
      </c>
      <c r="AX235" s="382">
        <v>84088</v>
      </c>
      <c r="AY235" s="382">
        <v>88632</v>
      </c>
      <c r="AZ235" s="382">
        <v>93176</v>
      </c>
      <c r="BA235" s="382">
        <v>97720</v>
      </c>
      <c r="BB235" s="382">
        <v>102264</v>
      </c>
      <c r="BC235" s="383">
        <v>106808</v>
      </c>
      <c r="BE235">
        <v>39350</v>
      </c>
      <c r="BF235">
        <v>51950</v>
      </c>
      <c r="BG235">
        <f t="shared" si="42"/>
        <v>55098</v>
      </c>
      <c r="BH235">
        <f t="shared" si="43"/>
        <v>58246</v>
      </c>
      <c r="BI235">
        <f t="shared" si="44"/>
        <v>61394</v>
      </c>
      <c r="BJ235">
        <f t="shared" si="45"/>
        <v>64542</v>
      </c>
      <c r="BK235">
        <f t="shared" si="46"/>
        <v>67690</v>
      </c>
      <c r="BL235">
        <f t="shared" si="47"/>
        <v>70838</v>
      </c>
      <c r="BM235">
        <f t="shared" si="48"/>
        <v>73986</v>
      </c>
      <c r="BN235">
        <v>62950</v>
      </c>
      <c r="BO235">
        <v>83100</v>
      </c>
      <c r="BP235">
        <f t="shared" si="49"/>
        <v>88136</v>
      </c>
      <c r="BQ235">
        <f t="shared" si="50"/>
        <v>93172</v>
      </c>
      <c r="BR235">
        <f t="shared" si="51"/>
        <v>98208</v>
      </c>
      <c r="BS235">
        <f t="shared" si="52"/>
        <v>103244</v>
      </c>
      <c r="BT235">
        <f t="shared" si="53"/>
        <v>108280</v>
      </c>
      <c r="BU235">
        <f t="shared" si="54"/>
        <v>113316</v>
      </c>
      <c r="BV235">
        <f t="shared" si="55"/>
        <v>118352</v>
      </c>
    </row>
    <row r="236" spans="1:74" x14ac:dyDescent="0.35">
      <c r="A236" s="298" t="s">
        <v>426</v>
      </c>
      <c r="C236" s="300">
        <v>42050</v>
      </c>
      <c r="D236" s="300">
        <v>42050</v>
      </c>
      <c r="E236" s="300">
        <v>48357.5</v>
      </c>
      <c r="F236" s="300">
        <v>48357.5</v>
      </c>
      <c r="G236" s="300">
        <v>48357.5</v>
      </c>
      <c r="H236" s="300">
        <v>48357.5</v>
      </c>
      <c r="I236" s="300">
        <v>48357.5</v>
      </c>
      <c r="J236" s="300">
        <v>48357.5</v>
      </c>
      <c r="K236" s="300">
        <v>48357.5</v>
      </c>
      <c r="L236" s="300">
        <v>50100</v>
      </c>
      <c r="M236" s="300">
        <v>52850</v>
      </c>
      <c r="N236" s="300">
        <v>55550</v>
      </c>
      <c r="O236" s="300">
        <v>58250</v>
      </c>
      <c r="P236" s="300">
        <v>60950</v>
      </c>
      <c r="Q236" s="300">
        <v>63650</v>
      </c>
      <c r="S236" s="381">
        <v>33850</v>
      </c>
      <c r="T236" s="382">
        <v>44700</v>
      </c>
      <c r="U236" s="382">
        <v>47408</v>
      </c>
      <c r="V236" s="382">
        <v>50116</v>
      </c>
      <c r="W236" s="382">
        <v>52824</v>
      </c>
      <c r="X236" s="382">
        <v>55532</v>
      </c>
      <c r="Y236" s="382">
        <v>58240</v>
      </c>
      <c r="Z236" s="382">
        <v>60948</v>
      </c>
      <c r="AA236" s="383">
        <v>63656</v>
      </c>
      <c r="AB236" s="381">
        <v>54150</v>
      </c>
      <c r="AC236" s="382">
        <v>71500</v>
      </c>
      <c r="AD236" s="382">
        <v>75832</v>
      </c>
      <c r="AE236" s="382">
        <v>80164</v>
      </c>
      <c r="AF236" s="382">
        <v>84496</v>
      </c>
      <c r="AG236" s="382">
        <v>88828</v>
      </c>
      <c r="AH236" s="382">
        <v>93160</v>
      </c>
      <c r="AI236" s="382">
        <v>97492</v>
      </c>
      <c r="AJ236" s="383">
        <v>101824</v>
      </c>
      <c r="AL236" s="382">
        <v>33950</v>
      </c>
      <c r="AM236" s="382">
        <v>44850</v>
      </c>
      <c r="AN236" s="382">
        <v>47566</v>
      </c>
      <c r="AO236" s="382">
        <v>50282</v>
      </c>
      <c r="AP236" s="382">
        <v>52998</v>
      </c>
      <c r="AQ236" s="382">
        <v>55714</v>
      </c>
      <c r="AR236" s="382">
        <v>58430</v>
      </c>
      <c r="AS236" s="382">
        <v>61146</v>
      </c>
      <c r="AT236" s="382">
        <v>63862</v>
      </c>
      <c r="AU236" s="381">
        <v>54300</v>
      </c>
      <c r="AV236" s="382">
        <v>71700</v>
      </c>
      <c r="AW236" s="382">
        <v>76044</v>
      </c>
      <c r="AX236" s="382">
        <v>80388</v>
      </c>
      <c r="AY236" s="382">
        <v>84732</v>
      </c>
      <c r="AZ236" s="382">
        <v>89076</v>
      </c>
      <c r="BA236" s="382">
        <v>93420</v>
      </c>
      <c r="BB236" s="382">
        <v>97764</v>
      </c>
      <c r="BC236" s="383">
        <v>102108</v>
      </c>
      <c r="BE236">
        <v>37950</v>
      </c>
      <c r="BF236">
        <v>50100</v>
      </c>
      <c r="BG236">
        <f t="shared" si="42"/>
        <v>53136</v>
      </c>
      <c r="BH236">
        <f t="shared" si="43"/>
        <v>56172</v>
      </c>
      <c r="BI236">
        <f t="shared" si="44"/>
        <v>59208</v>
      </c>
      <c r="BJ236">
        <f t="shared" si="45"/>
        <v>62244</v>
      </c>
      <c r="BK236">
        <f t="shared" si="46"/>
        <v>65280</v>
      </c>
      <c r="BL236">
        <f t="shared" si="47"/>
        <v>68316</v>
      </c>
      <c r="BM236">
        <f t="shared" si="48"/>
        <v>71352</v>
      </c>
      <c r="BN236">
        <v>60700</v>
      </c>
      <c r="BO236">
        <v>80100</v>
      </c>
      <c r="BP236">
        <f t="shared" si="49"/>
        <v>84956</v>
      </c>
      <c r="BQ236">
        <f t="shared" si="50"/>
        <v>89812</v>
      </c>
      <c r="BR236">
        <f t="shared" si="51"/>
        <v>94668</v>
      </c>
      <c r="BS236">
        <f t="shared" si="52"/>
        <v>99524</v>
      </c>
      <c r="BT236">
        <f t="shared" si="53"/>
        <v>104380</v>
      </c>
      <c r="BU236">
        <f t="shared" si="54"/>
        <v>109236</v>
      </c>
      <c r="BV236">
        <f t="shared" si="55"/>
        <v>114092</v>
      </c>
    </row>
    <row r="237" spans="1:74" x14ac:dyDescent="0.35">
      <c r="A237" s="298" t="s">
        <v>427</v>
      </c>
      <c r="C237" s="300">
        <v>42050</v>
      </c>
      <c r="D237" s="300">
        <v>42050</v>
      </c>
      <c r="E237" s="300">
        <v>48357.5</v>
      </c>
      <c r="F237" s="300">
        <v>48357.5</v>
      </c>
      <c r="G237" s="300">
        <v>48357.5</v>
      </c>
      <c r="H237" s="300">
        <v>48357.5</v>
      </c>
      <c r="I237" s="300">
        <v>48357.5</v>
      </c>
      <c r="J237" s="300">
        <v>49050</v>
      </c>
      <c r="K237" s="300">
        <v>52050</v>
      </c>
      <c r="L237" s="300">
        <v>55000</v>
      </c>
      <c r="M237" s="300">
        <v>58000</v>
      </c>
      <c r="N237" s="300">
        <v>60950</v>
      </c>
      <c r="O237" s="300">
        <v>63900</v>
      </c>
      <c r="P237" s="300">
        <v>66900</v>
      </c>
      <c r="Q237" s="300">
        <v>69850</v>
      </c>
      <c r="S237" s="381">
        <v>37150</v>
      </c>
      <c r="T237" s="382">
        <v>49050</v>
      </c>
      <c r="U237" s="382">
        <v>52022</v>
      </c>
      <c r="V237" s="382">
        <v>54994</v>
      </c>
      <c r="W237" s="382">
        <v>57966</v>
      </c>
      <c r="X237" s="382">
        <v>60938</v>
      </c>
      <c r="Y237" s="382">
        <v>63910</v>
      </c>
      <c r="Z237" s="382">
        <v>66882</v>
      </c>
      <c r="AA237" s="383">
        <v>69854</v>
      </c>
      <c r="AB237" s="381">
        <v>59450</v>
      </c>
      <c r="AC237" s="382">
        <v>78450</v>
      </c>
      <c r="AD237" s="382">
        <v>83206</v>
      </c>
      <c r="AE237" s="382">
        <v>87962</v>
      </c>
      <c r="AF237" s="382">
        <v>92718</v>
      </c>
      <c r="AG237" s="382">
        <v>97474</v>
      </c>
      <c r="AH237" s="382">
        <v>102230</v>
      </c>
      <c r="AI237" s="382">
        <v>106986</v>
      </c>
      <c r="AJ237" s="383">
        <v>111742</v>
      </c>
      <c r="AL237" s="382">
        <v>39000</v>
      </c>
      <c r="AM237" s="382">
        <v>51500</v>
      </c>
      <c r="AN237" s="382">
        <v>54620</v>
      </c>
      <c r="AO237" s="382">
        <v>57740</v>
      </c>
      <c r="AP237" s="382">
        <v>60860</v>
      </c>
      <c r="AQ237" s="382">
        <v>63980</v>
      </c>
      <c r="AR237" s="382">
        <v>67100</v>
      </c>
      <c r="AS237" s="382">
        <v>70220</v>
      </c>
      <c r="AT237" s="382">
        <v>73340</v>
      </c>
      <c r="AU237" s="381">
        <v>62400</v>
      </c>
      <c r="AV237" s="382">
        <v>82350</v>
      </c>
      <c r="AW237" s="382">
        <v>87342</v>
      </c>
      <c r="AX237" s="382">
        <v>92334</v>
      </c>
      <c r="AY237" s="382">
        <v>97326</v>
      </c>
      <c r="AZ237" s="382">
        <v>102318</v>
      </c>
      <c r="BA237" s="382">
        <v>107310</v>
      </c>
      <c r="BB237" s="382">
        <v>112302</v>
      </c>
      <c r="BC237" s="383">
        <v>117294</v>
      </c>
      <c r="BE237">
        <v>43600</v>
      </c>
      <c r="BF237">
        <v>57600</v>
      </c>
      <c r="BG237">
        <f t="shared" si="42"/>
        <v>61088</v>
      </c>
      <c r="BH237">
        <f t="shared" si="43"/>
        <v>64576</v>
      </c>
      <c r="BI237">
        <f t="shared" si="44"/>
        <v>68064</v>
      </c>
      <c r="BJ237">
        <f t="shared" si="45"/>
        <v>71552</v>
      </c>
      <c r="BK237">
        <f t="shared" si="46"/>
        <v>75040</v>
      </c>
      <c r="BL237">
        <f t="shared" si="47"/>
        <v>78528</v>
      </c>
      <c r="BM237">
        <f t="shared" si="48"/>
        <v>82016</v>
      </c>
      <c r="BN237">
        <v>69750</v>
      </c>
      <c r="BO237">
        <v>92050</v>
      </c>
      <c r="BP237">
        <f t="shared" si="49"/>
        <v>97630</v>
      </c>
      <c r="BQ237">
        <f t="shared" si="50"/>
        <v>103210</v>
      </c>
      <c r="BR237">
        <f t="shared" si="51"/>
        <v>108790</v>
      </c>
      <c r="BS237">
        <f t="shared" si="52"/>
        <v>114370</v>
      </c>
      <c r="BT237">
        <f t="shared" si="53"/>
        <v>119950</v>
      </c>
      <c r="BU237">
        <f t="shared" si="54"/>
        <v>125530</v>
      </c>
      <c r="BV237">
        <f t="shared" si="55"/>
        <v>131110</v>
      </c>
    </row>
    <row r="238" spans="1:74" x14ac:dyDescent="0.35">
      <c r="A238" s="298" t="s">
        <v>428</v>
      </c>
      <c r="C238" s="300">
        <v>42050</v>
      </c>
      <c r="D238" s="300">
        <v>42050</v>
      </c>
      <c r="E238" s="300">
        <v>48357.5</v>
      </c>
      <c r="F238" s="300">
        <v>48357.5</v>
      </c>
      <c r="G238" s="300">
        <v>48357.5</v>
      </c>
      <c r="H238" s="300">
        <v>48357.5</v>
      </c>
      <c r="I238" s="300">
        <v>48357.5</v>
      </c>
      <c r="J238" s="300">
        <v>48357.5</v>
      </c>
      <c r="K238" s="300">
        <v>48357.5</v>
      </c>
      <c r="L238" s="300">
        <v>50100</v>
      </c>
      <c r="M238" s="300">
        <v>52850</v>
      </c>
      <c r="N238" s="300">
        <v>55550</v>
      </c>
      <c r="O238" s="300">
        <v>58250</v>
      </c>
      <c r="P238" s="300">
        <v>60950</v>
      </c>
      <c r="Q238" s="300">
        <v>63650</v>
      </c>
      <c r="S238" s="381">
        <v>33850</v>
      </c>
      <c r="T238" s="382">
        <v>44700</v>
      </c>
      <c r="U238" s="382">
        <v>47408</v>
      </c>
      <c r="V238" s="382">
        <v>50116</v>
      </c>
      <c r="W238" s="382">
        <v>52824</v>
      </c>
      <c r="X238" s="382">
        <v>55532</v>
      </c>
      <c r="Y238" s="382">
        <v>58240</v>
      </c>
      <c r="Z238" s="382">
        <v>60948</v>
      </c>
      <c r="AA238" s="383">
        <v>63656</v>
      </c>
      <c r="AB238" s="381">
        <v>54150</v>
      </c>
      <c r="AC238" s="382">
        <v>71500</v>
      </c>
      <c r="AD238" s="382">
        <v>75832</v>
      </c>
      <c r="AE238" s="382">
        <v>80164</v>
      </c>
      <c r="AF238" s="382">
        <v>84496</v>
      </c>
      <c r="AG238" s="382">
        <v>88828</v>
      </c>
      <c r="AH238" s="382">
        <v>93160</v>
      </c>
      <c r="AI238" s="382">
        <v>97492</v>
      </c>
      <c r="AJ238" s="383">
        <v>101824</v>
      </c>
      <c r="AL238" s="382">
        <v>33950</v>
      </c>
      <c r="AM238" s="382">
        <v>44850</v>
      </c>
      <c r="AN238" s="382">
        <v>47566</v>
      </c>
      <c r="AO238" s="382">
        <v>50282</v>
      </c>
      <c r="AP238" s="382">
        <v>52998</v>
      </c>
      <c r="AQ238" s="382">
        <v>55714</v>
      </c>
      <c r="AR238" s="382">
        <v>58430</v>
      </c>
      <c r="AS238" s="382">
        <v>61146</v>
      </c>
      <c r="AT238" s="382">
        <v>63862</v>
      </c>
      <c r="AU238" s="381">
        <v>54300</v>
      </c>
      <c r="AV238" s="382">
        <v>71700</v>
      </c>
      <c r="AW238" s="382">
        <v>76044</v>
      </c>
      <c r="AX238" s="382">
        <v>80388</v>
      </c>
      <c r="AY238" s="382">
        <v>84732</v>
      </c>
      <c r="AZ238" s="382">
        <v>89076</v>
      </c>
      <c r="BA238" s="382">
        <v>93420</v>
      </c>
      <c r="BB238" s="382">
        <v>97764</v>
      </c>
      <c r="BC238" s="383">
        <v>102108</v>
      </c>
      <c r="BE238">
        <v>37950</v>
      </c>
      <c r="BF238">
        <v>50100</v>
      </c>
      <c r="BG238">
        <f t="shared" si="42"/>
        <v>53136</v>
      </c>
      <c r="BH238">
        <f t="shared" si="43"/>
        <v>56172</v>
      </c>
      <c r="BI238">
        <f t="shared" si="44"/>
        <v>59208</v>
      </c>
      <c r="BJ238">
        <f t="shared" si="45"/>
        <v>62244</v>
      </c>
      <c r="BK238">
        <f t="shared" si="46"/>
        <v>65280</v>
      </c>
      <c r="BL238">
        <f t="shared" si="47"/>
        <v>68316</v>
      </c>
      <c r="BM238">
        <f t="shared" si="48"/>
        <v>71352</v>
      </c>
      <c r="BN238">
        <v>60700</v>
      </c>
      <c r="BO238">
        <v>80100</v>
      </c>
      <c r="BP238">
        <f t="shared" si="49"/>
        <v>84956</v>
      </c>
      <c r="BQ238">
        <f t="shared" si="50"/>
        <v>89812</v>
      </c>
      <c r="BR238">
        <f t="shared" si="51"/>
        <v>94668</v>
      </c>
      <c r="BS238">
        <f t="shared" si="52"/>
        <v>99524</v>
      </c>
      <c r="BT238">
        <f t="shared" si="53"/>
        <v>104380</v>
      </c>
      <c r="BU238">
        <f t="shared" si="54"/>
        <v>109236</v>
      </c>
      <c r="BV238">
        <f t="shared" si="55"/>
        <v>114092</v>
      </c>
    </row>
    <row r="239" spans="1:74" x14ac:dyDescent="0.35">
      <c r="A239" s="298" t="s">
        <v>429</v>
      </c>
      <c r="C239" s="300">
        <v>42050</v>
      </c>
      <c r="D239" s="300">
        <v>42050</v>
      </c>
      <c r="E239" s="300">
        <v>48357.5</v>
      </c>
      <c r="F239" s="300">
        <v>48357.5</v>
      </c>
      <c r="G239" s="300">
        <v>48357.5</v>
      </c>
      <c r="H239" s="300">
        <v>48357.5</v>
      </c>
      <c r="I239" s="300">
        <v>48357.5</v>
      </c>
      <c r="J239" s="300">
        <v>48357.5</v>
      </c>
      <c r="K239" s="300">
        <v>48357.5</v>
      </c>
      <c r="L239" s="300">
        <v>50100</v>
      </c>
      <c r="M239" s="300">
        <v>52850</v>
      </c>
      <c r="N239" s="300">
        <v>55550</v>
      </c>
      <c r="O239" s="300">
        <v>58250</v>
      </c>
      <c r="P239" s="300">
        <v>60950</v>
      </c>
      <c r="Q239" s="300">
        <v>63650</v>
      </c>
      <c r="S239" s="381">
        <v>33850</v>
      </c>
      <c r="T239" s="382">
        <v>44700</v>
      </c>
      <c r="U239" s="382">
        <v>47408</v>
      </c>
      <c r="V239" s="382">
        <v>50116</v>
      </c>
      <c r="W239" s="382">
        <v>52824</v>
      </c>
      <c r="X239" s="382">
        <v>55532</v>
      </c>
      <c r="Y239" s="382">
        <v>58240</v>
      </c>
      <c r="Z239" s="382">
        <v>60948</v>
      </c>
      <c r="AA239" s="383">
        <v>63656</v>
      </c>
      <c r="AB239" s="381">
        <v>54150</v>
      </c>
      <c r="AC239" s="382">
        <v>71500</v>
      </c>
      <c r="AD239" s="382">
        <v>75832</v>
      </c>
      <c r="AE239" s="382">
        <v>80164</v>
      </c>
      <c r="AF239" s="382">
        <v>84496</v>
      </c>
      <c r="AG239" s="382">
        <v>88828</v>
      </c>
      <c r="AH239" s="382">
        <v>93160</v>
      </c>
      <c r="AI239" s="382">
        <v>97492</v>
      </c>
      <c r="AJ239" s="383">
        <v>101824</v>
      </c>
      <c r="AL239" s="382">
        <v>33950</v>
      </c>
      <c r="AM239" s="382">
        <v>44850</v>
      </c>
      <c r="AN239" s="382">
        <v>47566</v>
      </c>
      <c r="AO239" s="382">
        <v>50282</v>
      </c>
      <c r="AP239" s="382">
        <v>52998</v>
      </c>
      <c r="AQ239" s="382">
        <v>55714</v>
      </c>
      <c r="AR239" s="382">
        <v>58430</v>
      </c>
      <c r="AS239" s="382">
        <v>61146</v>
      </c>
      <c r="AT239" s="382">
        <v>63862</v>
      </c>
      <c r="AU239" s="381">
        <v>54300</v>
      </c>
      <c r="AV239" s="382">
        <v>71700</v>
      </c>
      <c r="AW239" s="382">
        <v>76044</v>
      </c>
      <c r="AX239" s="382">
        <v>80388</v>
      </c>
      <c r="AY239" s="382">
        <v>84732</v>
      </c>
      <c r="AZ239" s="382">
        <v>89076</v>
      </c>
      <c r="BA239" s="382">
        <v>93420</v>
      </c>
      <c r="BB239" s="382">
        <v>97764</v>
      </c>
      <c r="BC239" s="383">
        <v>102108</v>
      </c>
      <c r="BE239">
        <v>37950</v>
      </c>
      <c r="BF239">
        <v>50100</v>
      </c>
      <c r="BG239">
        <f t="shared" si="42"/>
        <v>53136</v>
      </c>
      <c r="BH239">
        <f t="shared" si="43"/>
        <v>56172</v>
      </c>
      <c r="BI239">
        <f t="shared" si="44"/>
        <v>59208</v>
      </c>
      <c r="BJ239">
        <f t="shared" si="45"/>
        <v>62244</v>
      </c>
      <c r="BK239">
        <f t="shared" si="46"/>
        <v>65280</v>
      </c>
      <c r="BL239">
        <f t="shared" si="47"/>
        <v>68316</v>
      </c>
      <c r="BM239">
        <f t="shared" si="48"/>
        <v>71352</v>
      </c>
      <c r="BN239">
        <v>60700</v>
      </c>
      <c r="BO239">
        <v>80100</v>
      </c>
      <c r="BP239">
        <f t="shared" si="49"/>
        <v>84956</v>
      </c>
      <c r="BQ239">
        <f t="shared" si="50"/>
        <v>89812</v>
      </c>
      <c r="BR239">
        <f t="shared" si="51"/>
        <v>94668</v>
      </c>
      <c r="BS239">
        <f t="shared" si="52"/>
        <v>99524</v>
      </c>
      <c r="BT239">
        <f t="shared" si="53"/>
        <v>104380</v>
      </c>
      <c r="BU239">
        <f t="shared" si="54"/>
        <v>109236</v>
      </c>
      <c r="BV239">
        <f t="shared" si="55"/>
        <v>114092</v>
      </c>
    </row>
    <row r="240" spans="1:74" x14ac:dyDescent="0.35">
      <c r="A240" s="298" t="s">
        <v>430</v>
      </c>
      <c r="C240" s="300">
        <v>42050</v>
      </c>
      <c r="D240" s="300">
        <v>42050</v>
      </c>
      <c r="E240" s="300">
        <v>48357.5</v>
      </c>
      <c r="F240" s="300">
        <v>48357.5</v>
      </c>
      <c r="G240" s="300">
        <v>48357.5</v>
      </c>
      <c r="H240" s="300">
        <v>48357.5</v>
      </c>
      <c r="I240" s="300">
        <v>48357.5</v>
      </c>
      <c r="J240" s="300">
        <v>48357.5</v>
      </c>
      <c r="K240" s="300">
        <v>48357.5</v>
      </c>
      <c r="L240" s="300">
        <v>50400</v>
      </c>
      <c r="M240" s="300">
        <v>53150</v>
      </c>
      <c r="N240" s="300">
        <v>55850</v>
      </c>
      <c r="O240" s="300">
        <v>58600</v>
      </c>
      <c r="P240" s="300">
        <v>61300</v>
      </c>
      <c r="Q240" s="300">
        <v>64050</v>
      </c>
      <c r="S240" s="381">
        <v>34050</v>
      </c>
      <c r="T240" s="382">
        <v>44950</v>
      </c>
      <c r="U240" s="382">
        <v>47674</v>
      </c>
      <c r="V240" s="382">
        <v>50398</v>
      </c>
      <c r="W240" s="382">
        <v>53122</v>
      </c>
      <c r="X240" s="382">
        <v>55846</v>
      </c>
      <c r="Y240" s="382">
        <v>58570</v>
      </c>
      <c r="Z240" s="382">
        <v>61294</v>
      </c>
      <c r="AA240" s="383">
        <v>64018</v>
      </c>
      <c r="AB240" s="381">
        <v>54500</v>
      </c>
      <c r="AC240" s="382">
        <v>71950</v>
      </c>
      <c r="AD240" s="382">
        <v>76310</v>
      </c>
      <c r="AE240" s="382">
        <v>80670</v>
      </c>
      <c r="AF240" s="382">
        <v>85030</v>
      </c>
      <c r="AG240" s="382">
        <v>89390</v>
      </c>
      <c r="AH240" s="382">
        <v>93750</v>
      </c>
      <c r="AI240" s="382">
        <v>98110</v>
      </c>
      <c r="AJ240" s="383">
        <v>102470</v>
      </c>
      <c r="AL240" s="382">
        <v>34950</v>
      </c>
      <c r="AM240" s="382">
        <v>46150</v>
      </c>
      <c r="AN240" s="382">
        <v>48946</v>
      </c>
      <c r="AO240" s="382">
        <v>51742</v>
      </c>
      <c r="AP240" s="382">
        <v>54538</v>
      </c>
      <c r="AQ240" s="382">
        <v>57334</v>
      </c>
      <c r="AR240" s="382">
        <v>60130</v>
      </c>
      <c r="AS240" s="382">
        <v>62926</v>
      </c>
      <c r="AT240" s="382">
        <v>65722</v>
      </c>
      <c r="AU240" s="381">
        <v>55900</v>
      </c>
      <c r="AV240" s="382">
        <v>73800</v>
      </c>
      <c r="AW240" s="382">
        <v>78272</v>
      </c>
      <c r="AX240" s="382">
        <v>82744</v>
      </c>
      <c r="AY240" s="382">
        <v>87216</v>
      </c>
      <c r="AZ240" s="382">
        <v>91688</v>
      </c>
      <c r="BA240" s="382">
        <v>96160</v>
      </c>
      <c r="BB240" s="382">
        <v>100632</v>
      </c>
      <c r="BC240" s="383">
        <v>105104</v>
      </c>
      <c r="BE240">
        <v>38050</v>
      </c>
      <c r="BF240">
        <v>50250</v>
      </c>
      <c r="BG240">
        <f t="shared" si="42"/>
        <v>53294</v>
      </c>
      <c r="BH240">
        <f t="shared" si="43"/>
        <v>56338</v>
      </c>
      <c r="BI240">
        <f t="shared" si="44"/>
        <v>59382</v>
      </c>
      <c r="BJ240">
        <f t="shared" si="45"/>
        <v>62426</v>
      </c>
      <c r="BK240">
        <f t="shared" si="46"/>
        <v>65470</v>
      </c>
      <c r="BL240">
        <f t="shared" si="47"/>
        <v>68514</v>
      </c>
      <c r="BM240">
        <f t="shared" si="48"/>
        <v>71558</v>
      </c>
      <c r="BN240">
        <v>60900</v>
      </c>
      <c r="BO240">
        <v>80400</v>
      </c>
      <c r="BP240">
        <f t="shared" si="49"/>
        <v>85272</v>
      </c>
      <c r="BQ240">
        <f t="shared" si="50"/>
        <v>90144</v>
      </c>
      <c r="BR240">
        <f t="shared" si="51"/>
        <v>95016</v>
      </c>
      <c r="BS240">
        <f t="shared" si="52"/>
        <v>99888</v>
      </c>
      <c r="BT240">
        <f t="shared" si="53"/>
        <v>104760</v>
      </c>
      <c r="BU240">
        <f t="shared" si="54"/>
        <v>109632</v>
      </c>
      <c r="BV240">
        <f t="shared" si="55"/>
        <v>114504</v>
      </c>
    </row>
    <row r="241" spans="1:74" x14ac:dyDescent="0.35">
      <c r="A241" s="298" t="s">
        <v>431</v>
      </c>
      <c r="C241" s="300">
        <v>45500</v>
      </c>
      <c r="D241" s="300">
        <v>45500</v>
      </c>
      <c r="E241" s="300">
        <v>52325</v>
      </c>
      <c r="F241" s="300">
        <v>52325</v>
      </c>
      <c r="G241" s="300">
        <v>52325</v>
      </c>
      <c r="H241" s="300">
        <v>52800</v>
      </c>
      <c r="I241" s="300">
        <v>56450</v>
      </c>
      <c r="J241" s="300">
        <v>60100</v>
      </c>
      <c r="K241" s="300">
        <v>63700</v>
      </c>
      <c r="L241" s="300">
        <v>67350</v>
      </c>
      <c r="M241" s="300">
        <v>71000</v>
      </c>
      <c r="N241" s="300">
        <v>74650</v>
      </c>
      <c r="O241" s="300">
        <v>78300</v>
      </c>
      <c r="P241" s="300">
        <v>81900</v>
      </c>
      <c r="Q241" s="300">
        <v>85550</v>
      </c>
      <c r="S241" s="381">
        <v>45500</v>
      </c>
      <c r="T241" s="382">
        <v>60100</v>
      </c>
      <c r="U241" s="382">
        <v>63740</v>
      </c>
      <c r="V241" s="382">
        <v>67380</v>
      </c>
      <c r="W241" s="382">
        <v>71020</v>
      </c>
      <c r="X241" s="382">
        <v>74660</v>
      </c>
      <c r="Y241" s="382">
        <v>78300</v>
      </c>
      <c r="Z241" s="382">
        <v>81940</v>
      </c>
      <c r="AA241" s="383">
        <v>85580</v>
      </c>
      <c r="AB241" s="381">
        <v>72800</v>
      </c>
      <c r="AC241" s="382">
        <v>96100</v>
      </c>
      <c r="AD241" s="382">
        <v>101924</v>
      </c>
      <c r="AE241" s="382">
        <v>107748</v>
      </c>
      <c r="AF241" s="382">
        <v>113572</v>
      </c>
      <c r="AG241" s="382">
        <v>119396</v>
      </c>
      <c r="AH241" s="382">
        <v>125220</v>
      </c>
      <c r="AI241" s="382">
        <v>131044</v>
      </c>
      <c r="AJ241" s="383">
        <v>136868</v>
      </c>
      <c r="AL241" s="382">
        <v>46600</v>
      </c>
      <c r="AM241" s="382">
        <v>61550</v>
      </c>
      <c r="AN241" s="382">
        <v>65278</v>
      </c>
      <c r="AO241" s="382">
        <v>69006</v>
      </c>
      <c r="AP241" s="382">
        <v>72734</v>
      </c>
      <c r="AQ241" s="382">
        <v>76462</v>
      </c>
      <c r="AR241" s="382">
        <v>80190</v>
      </c>
      <c r="AS241" s="382">
        <v>83918</v>
      </c>
      <c r="AT241" s="382">
        <v>87646</v>
      </c>
      <c r="AU241" s="381">
        <v>74550</v>
      </c>
      <c r="AV241" s="382">
        <v>98400</v>
      </c>
      <c r="AW241" s="382">
        <v>104364</v>
      </c>
      <c r="AX241" s="382">
        <v>110328</v>
      </c>
      <c r="AY241" s="382">
        <v>116292</v>
      </c>
      <c r="AZ241" s="382">
        <v>122256</v>
      </c>
      <c r="BA241" s="382">
        <v>128220</v>
      </c>
      <c r="BB241" s="382">
        <v>134184</v>
      </c>
      <c r="BC241" s="383">
        <v>140148</v>
      </c>
      <c r="BE241">
        <v>52100</v>
      </c>
      <c r="BF241">
        <v>68800</v>
      </c>
      <c r="BG241">
        <f t="shared" si="42"/>
        <v>72968</v>
      </c>
      <c r="BH241">
        <f t="shared" si="43"/>
        <v>77136</v>
      </c>
      <c r="BI241">
        <f t="shared" si="44"/>
        <v>81304</v>
      </c>
      <c r="BJ241">
        <f t="shared" si="45"/>
        <v>85472</v>
      </c>
      <c r="BK241">
        <f t="shared" si="46"/>
        <v>89640</v>
      </c>
      <c r="BL241">
        <f t="shared" si="47"/>
        <v>93808</v>
      </c>
      <c r="BM241">
        <f t="shared" si="48"/>
        <v>97976</v>
      </c>
      <c r="BN241">
        <v>83350</v>
      </c>
      <c r="BO241">
        <v>110000</v>
      </c>
      <c r="BP241">
        <f t="shared" si="49"/>
        <v>116668</v>
      </c>
      <c r="BQ241">
        <f t="shared" si="50"/>
        <v>123336</v>
      </c>
      <c r="BR241">
        <f t="shared" si="51"/>
        <v>130004</v>
      </c>
      <c r="BS241">
        <f t="shared" si="52"/>
        <v>136672</v>
      </c>
      <c r="BT241">
        <f t="shared" si="53"/>
        <v>143340</v>
      </c>
      <c r="BU241">
        <f t="shared" si="54"/>
        <v>150008</v>
      </c>
      <c r="BV241">
        <f t="shared" si="55"/>
        <v>156676</v>
      </c>
    </row>
    <row r="242" spans="1:74" x14ac:dyDescent="0.35">
      <c r="A242" s="298" t="s">
        <v>432</v>
      </c>
      <c r="C242" s="300">
        <v>42050</v>
      </c>
      <c r="D242" s="300">
        <v>42050</v>
      </c>
      <c r="E242" s="300">
        <v>48357.5</v>
      </c>
      <c r="F242" s="300">
        <v>48357.5</v>
      </c>
      <c r="G242" s="300">
        <v>48357.5</v>
      </c>
      <c r="H242" s="300">
        <v>48357.5</v>
      </c>
      <c r="I242" s="300">
        <v>48357.5</v>
      </c>
      <c r="J242" s="300">
        <v>48357.5</v>
      </c>
      <c r="K242" s="300">
        <v>51100</v>
      </c>
      <c r="L242" s="300">
        <v>54050</v>
      </c>
      <c r="M242" s="300">
        <v>56950</v>
      </c>
      <c r="N242" s="300">
        <v>59900</v>
      </c>
      <c r="O242" s="300">
        <v>62800</v>
      </c>
      <c r="P242" s="300">
        <v>65700</v>
      </c>
      <c r="Q242" s="300">
        <v>68650</v>
      </c>
      <c r="S242" s="381">
        <v>36500</v>
      </c>
      <c r="T242" s="382">
        <v>48200</v>
      </c>
      <c r="U242" s="382">
        <v>51120</v>
      </c>
      <c r="V242" s="382">
        <v>54040</v>
      </c>
      <c r="W242" s="382">
        <v>56960</v>
      </c>
      <c r="X242" s="382">
        <v>59880</v>
      </c>
      <c r="Y242" s="382">
        <v>62800</v>
      </c>
      <c r="Z242" s="382">
        <v>65720</v>
      </c>
      <c r="AA242" s="383">
        <v>68640</v>
      </c>
      <c r="AB242" s="381">
        <v>58400</v>
      </c>
      <c r="AC242" s="382">
        <v>77100</v>
      </c>
      <c r="AD242" s="382">
        <v>81772</v>
      </c>
      <c r="AE242" s="382">
        <v>86444</v>
      </c>
      <c r="AF242" s="382">
        <v>91116</v>
      </c>
      <c r="AG242" s="382">
        <v>95788</v>
      </c>
      <c r="AH242" s="382">
        <v>100460</v>
      </c>
      <c r="AI242" s="382">
        <v>105132</v>
      </c>
      <c r="AJ242" s="383">
        <v>109804</v>
      </c>
      <c r="AL242" s="382">
        <v>36500</v>
      </c>
      <c r="AM242" s="382">
        <v>48200</v>
      </c>
      <c r="AN242" s="382">
        <v>51120</v>
      </c>
      <c r="AO242" s="382">
        <v>54040</v>
      </c>
      <c r="AP242" s="382">
        <v>56960</v>
      </c>
      <c r="AQ242" s="382">
        <v>59880</v>
      </c>
      <c r="AR242" s="382">
        <v>62800</v>
      </c>
      <c r="AS242" s="382">
        <v>65720</v>
      </c>
      <c r="AT242" s="382">
        <v>68640</v>
      </c>
      <c r="AU242" s="381">
        <v>58400</v>
      </c>
      <c r="AV242" s="382">
        <v>77100</v>
      </c>
      <c r="AW242" s="382">
        <v>81772</v>
      </c>
      <c r="AX242" s="382">
        <v>86444</v>
      </c>
      <c r="AY242" s="382">
        <v>91116</v>
      </c>
      <c r="AZ242" s="382">
        <v>95788</v>
      </c>
      <c r="BA242" s="382">
        <v>100460</v>
      </c>
      <c r="BB242" s="382">
        <v>105132</v>
      </c>
      <c r="BC242" s="383">
        <v>109804</v>
      </c>
      <c r="BE242">
        <v>38800</v>
      </c>
      <c r="BF242">
        <v>51250</v>
      </c>
      <c r="BG242">
        <f t="shared" si="42"/>
        <v>54354</v>
      </c>
      <c r="BH242">
        <f t="shared" si="43"/>
        <v>57458</v>
      </c>
      <c r="BI242">
        <f t="shared" si="44"/>
        <v>60562</v>
      </c>
      <c r="BJ242">
        <f t="shared" si="45"/>
        <v>63666</v>
      </c>
      <c r="BK242">
        <f t="shared" si="46"/>
        <v>66770</v>
      </c>
      <c r="BL242">
        <f t="shared" si="47"/>
        <v>69874</v>
      </c>
      <c r="BM242">
        <f t="shared" si="48"/>
        <v>72978</v>
      </c>
      <c r="BN242">
        <v>62100</v>
      </c>
      <c r="BO242">
        <v>81950</v>
      </c>
      <c r="BP242">
        <f t="shared" si="49"/>
        <v>86918</v>
      </c>
      <c r="BQ242">
        <f t="shared" si="50"/>
        <v>91886</v>
      </c>
      <c r="BR242">
        <f t="shared" si="51"/>
        <v>96854</v>
      </c>
      <c r="BS242">
        <f t="shared" si="52"/>
        <v>101822</v>
      </c>
      <c r="BT242">
        <f t="shared" si="53"/>
        <v>106790</v>
      </c>
      <c r="BU242">
        <f t="shared" si="54"/>
        <v>111758</v>
      </c>
      <c r="BV242">
        <f t="shared" si="55"/>
        <v>116726</v>
      </c>
    </row>
    <row r="243" spans="1:74" x14ac:dyDescent="0.35">
      <c r="A243" s="298" t="s">
        <v>433</v>
      </c>
      <c r="C243" s="300">
        <v>42050</v>
      </c>
      <c r="D243" s="300">
        <v>42050</v>
      </c>
      <c r="E243" s="300">
        <v>48357.5</v>
      </c>
      <c r="F243" s="300">
        <v>48357.5</v>
      </c>
      <c r="G243" s="300">
        <v>48357.5</v>
      </c>
      <c r="H243" s="300">
        <v>48357.5</v>
      </c>
      <c r="I243" s="300">
        <v>48357.5</v>
      </c>
      <c r="J243" s="300">
        <v>48357.5</v>
      </c>
      <c r="K243" s="300">
        <v>48750</v>
      </c>
      <c r="L243" s="300">
        <v>51550</v>
      </c>
      <c r="M243" s="300">
        <v>54300</v>
      </c>
      <c r="N243" s="300">
        <v>57100</v>
      </c>
      <c r="O243" s="300">
        <v>59900</v>
      </c>
      <c r="P243" s="300">
        <v>62650</v>
      </c>
      <c r="Q243" s="300">
        <v>65450</v>
      </c>
      <c r="S243" s="381">
        <v>34800</v>
      </c>
      <c r="T243" s="382">
        <v>45950</v>
      </c>
      <c r="U243" s="382">
        <v>48734</v>
      </c>
      <c r="V243" s="382">
        <v>51518</v>
      </c>
      <c r="W243" s="382">
        <v>54302</v>
      </c>
      <c r="X243" s="382">
        <v>57086</v>
      </c>
      <c r="Y243" s="382">
        <v>59870</v>
      </c>
      <c r="Z243" s="382">
        <v>62654</v>
      </c>
      <c r="AA243" s="383">
        <v>65438</v>
      </c>
      <c r="AB243" s="381">
        <v>55700</v>
      </c>
      <c r="AC243" s="382">
        <v>73500</v>
      </c>
      <c r="AD243" s="382">
        <v>77956</v>
      </c>
      <c r="AE243" s="382">
        <v>82412</v>
      </c>
      <c r="AF243" s="382">
        <v>86868</v>
      </c>
      <c r="AG243" s="382">
        <v>91324</v>
      </c>
      <c r="AH243" s="382">
        <v>95780</v>
      </c>
      <c r="AI243" s="382">
        <v>100236</v>
      </c>
      <c r="AJ243" s="383">
        <v>104692</v>
      </c>
      <c r="AL243" s="382">
        <v>36500</v>
      </c>
      <c r="AM243" s="382">
        <v>48200</v>
      </c>
      <c r="AN243" s="382">
        <v>51120</v>
      </c>
      <c r="AO243" s="382">
        <v>54040</v>
      </c>
      <c r="AP243" s="382">
        <v>56960</v>
      </c>
      <c r="AQ243" s="382">
        <v>59880</v>
      </c>
      <c r="AR243" s="382">
        <v>62800</v>
      </c>
      <c r="AS243" s="382">
        <v>65720</v>
      </c>
      <c r="AT243" s="382">
        <v>68640</v>
      </c>
      <c r="AU243" s="381">
        <v>58400</v>
      </c>
      <c r="AV243" s="382">
        <v>77100</v>
      </c>
      <c r="AW243" s="382">
        <v>81772</v>
      </c>
      <c r="AX243" s="382">
        <v>86444</v>
      </c>
      <c r="AY243" s="382">
        <v>91116</v>
      </c>
      <c r="AZ243" s="382">
        <v>95788</v>
      </c>
      <c r="BA243" s="382">
        <v>100460</v>
      </c>
      <c r="BB243" s="382">
        <v>105132</v>
      </c>
      <c r="BC243" s="383">
        <v>109804</v>
      </c>
      <c r="BE243">
        <v>40250</v>
      </c>
      <c r="BF243">
        <v>53150</v>
      </c>
      <c r="BG243">
        <f t="shared" si="42"/>
        <v>56370</v>
      </c>
      <c r="BH243">
        <f t="shared" si="43"/>
        <v>59590</v>
      </c>
      <c r="BI243">
        <f t="shared" si="44"/>
        <v>62810</v>
      </c>
      <c r="BJ243">
        <f t="shared" si="45"/>
        <v>66030</v>
      </c>
      <c r="BK243">
        <f t="shared" si="46"/>
        <v>69250</v>
      </c>
      <c r="BL243">
        <f t="shared" si="47"/>
        <v>72470</v>
      </c>
      <c r="BM243">
        <f t="shared" si="48"/>
        <v>75690</v>
      </c>
      <c r="BN243">
        <v>64400</v>
      </c>
      <c r="BO243">
        <v>85000</v>
      </c>
      <c r="BP243">
        <f t="shared" si="49"/>
        <v>90152</v>
      </c>
      <c r="BQ243">
        <f t="shared" si="50"/>
        <v>95304</v>
      </c>
      <c r="BR243">
        <f t="shared" si="51"/>
        <v>100456</v>
      </c>
      <c r="BS243">
        <f t="shared" si="52"/>
        <v>105608</v>
      </c>
      <c r="BT243">
        <f t="shared" si="53"/>
        <v>110760</v>
      </c>
      <c r="BU243">
        <f t="shared" si="54"/>
        <v>115912</v>
      </c>
      <c r="BV243">
        <f t="shared" si="55"/>
        <v>121064</v>
      </c>
    </row>
    <row r="244" spans="1:74" x14ac:dyDescent="0.35">
      <c r="A244" s="298" t="s">
        <v>434</v>
      </c>
      <c r="C244" s="300">
        <v>42050</v>
      </c>
      <c r="D244" s="300">
        <v>42050</v>
      </c>
      <c r="E244" s="300">
        <v>48357.5</v>
      </c>
      <c r="F244" s="300">
        <v>48357.5</v>
      </c>
      <c r="G244" s="300">
        <v>48357.5</v>
      </c>
      <c r="H244" s="300">
        <v>48357.5</v>
      </c>
      <c r="I244" s="300">
        <v>49400</v>
      </c>
      <c r="J244" s="300">
        <v>52550</v>
      </c>
      <c r="K244" s="300">
        <v>55750</v>
      </c>
      <c r="L244" s="300">
        <v>58950</v>
      </c>
      <c r="M244" s="300">
        <v>62100</v>
      </c>
      <c r="N244" s="300">
        <v>65300</v>
      </c>
      <c r="O244" s="300">
        <v>68500</v>
      </c>
      <c r="P244" s="300">
        <v>71650</v>
      </c>
      <c r="Q244" s="300">
        <v>74850</v>
      </c>
      <c r="S244" s="381">
        <v>39800</v>
      </c>
      <c r="T244" s="382">
        <v>52550</v>
      </c>
      <c r="U244" s="382">
        <v>55734</v>
      </c>
      <c r="V244" s="382">
        <v>58918</v>
      </c>
      <c r="W244" s="382">
        <v>62102</v>
      </c>
      <c r="X244" s="382">
        <v>65286</v>
      </c>
      <c r="Y244" s="382">
        <v>68470</v>
      </c>
      <c r="Z244" s="382">
        <v>71654</v>
      </c>
      <c r="AA244" s="383">
        <v>74838</v>
      </c>
      <c r="AB244" s="381">
        <v>63700</v>
      </c>
      <c r="AC244" s="382">
        <v>84100</v>
      </c>
      <c r="AD244" s="382">
        <v>89196</v>
      </c>
      <c r="AE244" s="382">
        <v>94292</v>
      </c>
      <c r="AF244" s="382">
        <v>99388</v>
      </c>
      <c r="AG244" s="382">
        <v>104484</v>
      </c>
      <c r="AH244" s="382">
        <v>109580</v>
      </c>
      <c r="AI244" s="382">
        <v>114676</v>
      </c>
      <c r="AJ244" s="383">
        <v>119772</v>
      </c>
      <c r="AL244" s="382">
        <v>39800</v>
      </c>
      <c r="AM244" s="382">
        <v>52550</v>
      </c>
      <c r="AN244" s="382">
        <v>55734</v>
      </c>
      <c r="AO244" s="382">
        <v>58918</v>
      </c>
      <c r="AP244" s="382">
        <v>62102</v>
      </c>
      <c r="AQ244" s="382">
        <v>65286</v>
      </c>
      <c r="AR244" s="382">
        <v>68470</v>
      </c>
      <c r="AS244" s="382">
        <v>71654</v>
      </c>
      <c r="AT244" s="382">
        <v>74838</v>
      </c>
      <c r="AU244" s="381">
        <v>63700</v>
      </c>
      <c r="AV244" s="382">
        <v>84100</v>
      </c>
      <c r="AW244" s="382">
        <v>89196</v>
      </c>
      <c r="AX244" s="382">
        <v>94292</v>
      </c>
      <c r="AY244" s="382">
        <v>99388</v>
      </c>
      <c r="AZ244" s="382">
        <v>104484</v>
      </c>
      <c r="BA244" s="382">
        <v>109580</v>
      </c>
      <c r="BB244" s="382">
        <v>114676</v>
      </c>
      <c r="BC244" s="383">
        <v>119772</v>
      </c>
      <c r="BE244">
        <v>42650</v>
      </c>
      <c r="BF244">
        <v>56300</v>
      </c>
      <c r="BG244">
        <f t="shared" si="42"/>
        <v>59712</v>
      </c>
      <c r="BH244">
        <f t="shared" si="43"/>
        <v>63124</v>
      </c>
      <c r="BI244">
        <f t="shared" si="44"/>
        <v>66536</v>
      </c>
      <c r="BJ244">
        <f t="shared" si="45"/>
        <v>69948</v>
      </c>
      <c r="BK244">
        <f t="shared" si="46"/>
        <v>73360</v>
      </c>
      <c r="BL244">
        <f t="shared" si="47"/>
        <v>76772</v>
      </c>
      <c r="BM244">
        <f t="shared" si="48"/>
        <v>80184</v>
      </c>
      <c r="BN244">
        <v>68250</v>
      </c>
      <c r="BO244">
        <v>90100</v>
      </c>
      <c r="BP244">
        <f t="shared" si="49"/>
        <v>95560</v>
      </c>
      <c r="BQ244">
        <f t="shared" si="50"/>
        <v>101020</v>
      </c>
      <c r="BR244">
        <f t="shared" si="51"/>
        <v>106480</v>
      </c>
      <c r="BS244">
        <f t="shared" si="52"/>
        <v>111940</v>
      </c>
      <c r="BT244">
        <f t="shared" si="53"/>
        <v>117400</v>
      </c>
      <c r="BU244">
        <f t="shared" si="54"/>
        <v>122860</v>
      </c>
      <c r="BV244">
        <f t="shared" si="55"/>
        <v>128320</v>
      </c>
    </row>
    <row r="245" spans="1:74" x14ac:dyDescent="0.35">
      <c r="A245" s="298" t="s">
        <v>435</v>
      </c>
      <c r="C245" s="300">
        <v>39850</v>
      </c>
      <c r="D245" s="300">
        <v>39850</v>
      </c>
      <c r="E245" s="300">
        <v>45827.5</v>
      </c>
      <c r="F245" s="300">
        <v>45827.5</v>
      </c>
      <c r="G245" s="300">
        <v>45827.5</v>
      </c>
      <c r="H245" s="300">
        <v>45827.5</v>
      </c>
      <c r="I245" s="300">
        <v>45827.5</v>
      </c>
      <c r="J245" s="300">
        <v>47850</v>
      </c>
      <c r="K245" s="300">
        <v>50750</v>
      </c>
      <c r="L245" s="300">
        <v>53650</v>
      </c>
      <c r="M245" s="300">
        <v>56600</v>
      </c>
      <c r="N245" s="300">
        <v>59450</v>
      </c>
      <c r="O245" s="300">
        <v>62350</v>
      </c>
      <c r="P245" s="300">
        <v>65250</v>
      </c>
      <c r="Q245" s="300">
        <v>68150</v>
      </c>
      <c r="S245" s="381">
        <v>36250</v>
      </c>
      <c r="T245" s="382">
        <v>47850</v>
      </c>
      <c r="U245" s="382">
        <v>50750</v>
      </c>
      <c r="V245" s="382">
        <v>53650</v>
      </c>
      <c r="W245" s="382">
        <v>56550</v>
      </c>
      <c r="X245" s="382">
        <v>59450</v>
      </c>
      <c r="Y245" s="382">
        <v>62350</v>
      </c>
      <c r="Z245" s="382">
        <v>65250</v>
      </c>
      <c r="AA245" s="383">
        <v>68150</v>
      </c>
      <c r="AB245" s="381">
        <v>58000</v>
      </c>
      <c r="AC245" s="382">
        <v>76550</v>
      </c>
      <c r="AD245" s="382">
        <v>81190</v>
      </c>
      <c r="AE245" s="382">
        <v>85830</v>
      </c>
      <c r="AF245" s="382">
        <v>90470</v>
      </c>
      <c r="AG245" s="382">
        <v>95110</v>
      </c>
      <c r="AH245" s="382">
        <v>99750</v>
      </c>
      <c r="AI245" s="382">
        <v>104390</v>
      </c>
      <c r="AJ245" s="383">
        <v>109030</v>
      </c>
      <c r="AL245" s="382">
        <v>36250</v>
      </c>
      <c r="AM245" s="382">
        <v>47850</v>
      </c>
      <c r="AN245" s="382">
        <v>50750</v>
      </c>
      <c r="AO245" s="382">
        <v>53650</v>
      </c>
      <c r="AP245" s="382">
        <v>56550</v>
      </c>
      <c r="AQ245" s="382">
        <v>59450</v>
      </c>
      <c r="AR245" s="382">
        <v>62350</v>
      </c>
      <c r="AS245" s="382">
        <v>65250</v>
      </c>
      <c r="AT245" s="382">
        <v>68150</v>
      </c>
      <c r="AU245" s="381">
        <v>58000</v>
      </c>
      <c r="AV245" s="382">
        <v>76550</v>
      </c>
      <c r="AW245" s="382">
        <v>81190</v>
      </c>
      <c r="AX245" s="382">
        <v>85830</v>
      </c>
      <c r="AY245" s="382">
        <v>90470</v>
      </c>
      <c r="AZ245" s="382">
        <v>95110</v>
      </c>
      <c r="BA245" s="382">
        <v>99750</v>
      </c>
      <c r="BB245" s="382">
        <v>104390</v>
      </c>
      <c r="BC245" s="383">
        <v>109030</v>
      </c>
      <c r="BE245">
        <v>40150</v>
      </c>
      <c r="BF245">
        <v>53000</v>
      </c>
      <c r="BG245">
        <v>56212</v>
      </c>
      <c r="BH245">
        <v>59424</v>
      </c>
      <c r="BI245">
        <v>62636</v>
      </c>
      <c r="BJ245">
        <v>65848</v>
      </c>
      <c r="BK245">
        <v>69060</v>
      </c>
      <c r="BL245">
        <v>72272</v>
      </c>
      <c r="BM245">
        <v>75484</v>
      </c>
      <c r="BN245">
        <v>64250</v>
      </c>
      <c r="BO245">
        <v>84800</v>
      </c>
      <c r="BP245">
        <v>89940</v>
      </c>
      <c r="BQ245">
        <v>95080</v>
      </c>
      <c r="BR245">
        <v>100220</v>
      </c>
      <c r="BS245">
        <v>105360</v>
      </c>
      <c r="BT245">
        <v>110500</v>
      </c>
      <c r="BU245">
        <v>115640</v>
      </c>
      <c r="BV245">
        <v>120780</v>
      </c>
    </row>
    <row r="246" spans="1:74" x14ac:dyDescent="0.35">
      <c r="A246" s="298" t="s">
        <v>436</v>
      </c>
      <c r="C246" s="300">
        <v>39850</v>
      </c>
      <c r="D246" s="300">
        <v>39850</v>
      </c>
      <c r="E246" s="300">
        <v>45827.5</v>
      </c>
      <c r="F246" s="300">
        <v>45827.5</v>
      </c>
      <c r="G246" s="300">
        <v>45827.5</v>
      </c>
      <c r="H246" s="300">
        <v>45827.5</v>
      </c>
      <c r="I246" s="300">
        <v>45827.5</v>
      </c>
      <c r="J246" s="300">
        <v>47850</v>
      </c>
      <c r="K246" s="300">
        <v>50750</v>
      </c>
      <c r="L246" s="300">
        <v>53650</v>
      </c>
      <c r="M246" s="300">
        <v>56600</v>
      </c>
      <c r="N246" s="300">
        <v>59450</v>
      </c>
      <c r="O246" s="300">
        <v>62350</v>
      </c>
      <c r="P246" s="300">
        <v>65250</v>
      </c>
      <c r="Q246" s="300">
        <v>68150</v>
      </c>
      <c r="S246" s="381">
        <v>36250</v>
      </c>
      <c r="T246" s="382">
        <v>47850</v>
      </c>
      <c r="U246" s="382">
        <v>50750</v>
      </c>
      <c r="V246" s="382">
        <v>53650</v>
      </c>
      <c r="W246" s="382">
        <v>56550</v>
      </c>
      <c r="X246" s="382">
        <v>59450</v>
      </c>
      <c r="Y246" s="382">
        <v>62350</v>
      </c>
      <c r="Z246" s="382">
        <v>65250</v>
      </c>
      <c r="AA246" s="383">
        <v>68150</v>
      </c>
      <c r="AB246" s="381">
        <v>58000</v>
      </c>
      <c r="AC246" s="382">
        <v>76550</v>
      </c>
      <c r="AD246" s="382">
        <v>81190</v>
      </c>
      <c r="AE246" s="382">
        <v>85830</v>
      </c>
      <c r="AF246" s="382">
        <v>90470</v>
      </c>
      <c r="AG246" s="382">
        <v>95110</v>
      </c>
      <c r="AH246" s="382">
        <v>99750</v>
      </c>
      <c r="AI246" s="382">
        <v>104390</v>
      </c>
      <c r="AJ246" s="383">
        <v>109030</v>
      </c>
      <c r="AL246" s="382">
        <v>36250</v>
      </c>
      <c r="AM246" s="382">
        <v>47850</v>
      </c>
      <c r="AN246" s="382">
        <v>50750</v>
      </c>
      <c r="AO246" s="382">
        <v>53650</v>
      </c>
      <c r="AP246" s="382">
        <v>56550</v>
      </c>
      <c r="AQ246" s="382">
        <v>59450</v>
      </c>
      <c r="AR246" s="382">
        <v>62350</v>
      </c>
      <c r="AS246" s="382">
        <v>65250</v>
      </c>
      <c r="AT246" s="382">
        <v>68150</v>
      </c>
      <c r="AU246" s="381">
        <v>58000</v>
      </c>
      <c r="AV246" s="382">
        <v>76550</v>
      </c>
      <c r="AW246" s="382">
        <v>81190</v>
      </c>
      <c r="AX246" s="382">
        <v>85830</v>
      </c>
      <c r="AY246" s="382">
        <v>90470</v>
      </c>
      <c r="AZ246" s="382">
        <v>95110</v>
      </c>
      <c r="BA246" s="382">
        <v>99750</v>
      </c>
      <c r="BB246" s="382">
        <v>104390</v>
      </c>
      <c r="BC246" s="383">
        <v>109030</v>
      </c>
      <c r="BE246">
        <v>39450</v>
      </c>
      <c r="BF246">
        <v>52100</v>
      </c>
      <c r="BG246">
        <v>55256</v>
      </c>
      <c r="BH246">
        <v>58412</v>
      </c>
      <c r="BI246">
        <v>61568</v>
      </c>
      <c r="BJ246">
        <v>64724</v>
      </c>
      <c r="BK246">
        <v>67880</v>
      </c>
      <c r="BL246">
        <v>71036</v>
      </c>
      <c r="BM246">
        <v>74192</v>
      </c>
      <c r="BN246">
        <v>63100</v>
      </c>
      <c r="BO246">
        <v>83300</v>
      </c>
      <c r="BP246">
        <v>88348</v>
      </c>
      <c r="BQ246">
        <v>93396</v>
      </c>
      <c r="BR246">
        <v>98444</v>
      </c>
      <c r="BS246">
        <v>103492</v>
      </c>
      <c r="BT246">
        <v>108540</v>
      </c>
      <c r="BU246">
        <v>113588</v>
      </c>
      <c r="BV246">
        <v>118636</v>
      </c>
    </row>
    <row r="247" spans="1:74" x14ac:dyDescent="0.35">
      <c r="A247" s="298" t="s">
        <v>437</v>
      </c>
      <c r="C247" s="300">
        <v>39850</v>
      </c>
      <c r="D247" s="300">
        <v>39850</v>
      </c>
      <c r="E247" s="300">
        <v>45827.5</v>
      </c>
      <c r="F247" s="300">
        <v>45827.5</v>
      </c>
      <c r="G247" s="300">
        <v>45827.5</v>
      </c>
      <c r="H247" s="300">
        <v>45827.5</v>
      </c>
      <c r="I247" s="300">
        <v>45827.5</v>
      </c>
      <c r="J247" s="300">
        <v>47850</v>
      </c>
      <c r="K247" s="300">
        <v>50750</v>
      </c>
      <c r="L247" s="300">
        <v>53650</v>
      </c>
      <c r="M247" s="300">
        <v>56600</v>
      </c>
      <c r="N247" s="300">
        <v>59450</v>
      </c>
      <c r="O247" s="300">
        <v>62350</v>
      </c>
      <c r="P247" s="300">
        <v>65250</v>
      </c>
      <c r="Q247" s="300">
        <v>68150</v>
      </c>
      <c r="S247" s="381">
        <v>36250</v>
      </c>
      <c r="T247" s="382">
        <v>47850</v>
      </c>
      <c r="U247" s="382">
        <v>50750</v>
      </c>
      <c r="V247" s="382">
        <v>53650</v>
      </c>
      <c r="W247" s="382">
        <v>56550</v>
      </c>
      <c r="X247" s="382">
        <v>59450</v>
      </c>
      <c r="Y247" s="382">
        <v>62350</v>
      </c>
      <c r="Z247" s="382">
        <v>65250</v>
      </c>
      <c r="AA247" s="383">
        <v>68150</v>
      </c>
      <c r="AB247" s="381">
        <v>58000</v>
      </c>
      <c r="AC247" s="382">
        <v>76550</v>
      </c>
      <c r="AD247" s="382">
        <v>81190</v>
      </c>
      <c r="AE247" s="382">
        <v>85830</v>
      </c>
      <c r="AF247" s="382">
        <v>90470</v>
      </c>
      <c r="AG247" s="382">
        <v>95110</v>
      </c>
      <c r="AH247" s="382">
        <v>99750</v>
      </c>
      <c r="AI247" s="382">
        <v>104390</v>
      </c>
      <c r="AJ247" s="383">
        <v>109030</v>
      </c>
      <c r="AL247" s="382">
        <v>36250</v>
      </c>
      <c r="AM247" s="382">
        <v>47850</v>
      </c>
      <c r="AN247" s="382">
        <v>50750</v>
      </c>
      <c r="AO247" s="382">
        <v>53650</v>
      </c>
      <c r="AP247" s="382">
        <v>56550</v>
      </c>
      <c r="AQ247" s="382">
        <v>59450</v>
      </c>
      <c r="AR247" s="382">
        <v>62350</v>
      </c>
      <c r="AS247" s="382">
        <v>65250</v>
      </c>
      <c r="AT247" s="382">
        <v>68150</v>
      </c>
      <c r="AU247" s="381">
        <v>58000</v>
      </c>
      <c r="AV247" s="382">
        <v>76550</v>
      </c>
      <c r="AW247" s="382">
        <v>81190</v>
      </c>
      <c r="AX247" s="382">
        <v>85830</v>
      </c>
      <c r="AY247" s="382">
        <v>90470</v>
      </c>
      <c r="AZ247" s="382">
        <v>95110</v>
      </c>
      <c r="BA247" s="382">
        <v>99750</v>
      </c>
      <c r="BB247" s="382">
        <v>104390</v>
      </c>
      <c r="BC247" s="383">
        <v>109030</v>
      </c>
      <c r="BE247">
        <v>39450</v>
      </c>
      <c r="BF247">
        <v>52100</v>
      </c>
      <c r="BG247">
        <v>55256</v>
      </c>
      <c r="BH247">
        <v>58412</v>
      </c>
      <c r="BI247">
        <v>61568</v>
      </c>
      <c r="BJ247">
        <v>64724</v>
      </c>
      <c r="BK247">
        <v>67880</v>
      </c>
      <c r="BL247">
        <v>71036</v>
      </c>
      <c r="BM247">
        <v>74192</v>
      </c>
      <c r="BN247">
        <v>63100</v>
      </c>
      <c r="BO247">
        <v>83300</v>
      </c>
      <c r="BP247">
        <v>88348</v>
      </c>
      <c r="BQ247">
        <v>93396</v>
      </c>
      <c r="BR247">
        <v>98444</v>
      </c>
      <c r="BS247">
        <v>103492</v>
      </c>
      <c r="BT247">
        <v>108540</v>
      </c>
      <c r="BU247">
        <v>113588</v>
      </c>
      <c r="BV247">
        <v>118636</v>
      </c>
    </row>
    <row r="248" spans="1:74" x14ac:dyDescent="0.35">
      <c r="A248" s="298" t="s">
        <v>438</v>
      </c>
      <c r="C248" s="300">
        <v>39850</v>
      </c>
      <c r="D248" s="300">
        <v>39850</v>
      </c>
      <c r="E248" s="300">
        <v>45827.5</v>
      </c>
      <c r="F248" s="300">
        <v>45827.5</v>
      </c>
      <c r="G248" s="300">
        <v>45827.5</v>
      </c>
      <c r="H248" s="300">
        <v>45827.5</v>
      </c>
      <c r="I248" s="300">
        <v>45827.5</v>
      </c>
      <c r="J248" s="300">
        <v>47850</v>
      </c>
      <c r="K248" s="300">
        <v>50750</v>
      </c>
      <c r="L248" s="300">
        <v>53650</v>
      </c>
      <c r="M248" s="300">
        <v>56600</v>
      </c>
      <c r="N248" s="300">
        <v>59450</v>
      </c>
      <c r="O248" s="300">
        <v>62350</v>
      </c>
      <c r="P248" s="300">
        <v>65250</v>
      </c>
      <c r="Q248" s="300">
        <v>68150</v>
      </c>
      <c r="S248" s="381">
        <v>36250</v>
      </c>
      <c r="T248" s="382">
        <v>47850</v>
      </c>
      <c r="U248" s="382">
        <v>50750</v>
      </c>
      <c r="V248" s="382">
        <v>53650</v>
      </c>
      <c r="W248" s="382">
        <v>56550</v>
      </c>
      <c r="X248" s="382">
        <v>59450</v>
      </c>
      <c r="Y248" s="382">
        <v>62350</v>
      </c>
      <c r="Z248" s="382">
        <v>65250</v>
      </c>
      <c r="AA248" s="383">
        <v>68150</v>
      </c>
      <c r="AB248" s="381">
        <v>58000</v>
      </c>
      <c r="AC248" s="382">
        <v>76550</v>
      </c>
      <c r="AD248" s="382">
        <v>81190</v>
      </c>
      <c r="AE248" s="382">
        <v>85830</v>
      </c>
      <c r="AF248" s="382">
        <v>90470</v>
      </c>
      <c r="AG248" s="382">
        <v>95110</v>
      </c>
      <c r="AH248" s="382">
        <v>99750</v>
      </c>
      <c r="AI248" s="382">
        <v>104390</v>
      </c>
      <c r="AJ248" s="383">
        <v>109030</v>
      </c>
      <c r="AL248" s="382">
        <v>36250</v>
      </c>
      <c r="AM248" s="382">
        <v>47850</v>
      </c>
      <c r="AN248" s="382">
        <v>50750</v>
      </c>
      <c r="AO248" s="382">
        <v>53650</v>
      </c>
      <c r="AP248" s="382">
        <v>56550</v>
      </c>
      <c r="AQ248" s="382">
        <v>59450</v>
      </c>
      <c r="AR248" s="382">
        <v>62350</v>
      </c>
      <c r="AS248" s="382">
        <v>65250</v>
      </c>
      <c r="AT248" s="382">
        <v>68150</v>
      </c>
      <c r="AU248" s="381">
        <v>58000</v>
      </c>
      <c r="AV248" s="382">
        <v>76550</v>
      </c>
      <c r="AW248" s="382">
        <v>81190</v>
      </c>
      <c r="AX248" s="382">
        <v>85830</v>
      </c>
      <c r="AY248" s="382">
        <v>90470</v>
      </c>
      <c r="AZ248" s="382">
        <v>95110</v>
      </c>
      <c r="BA248" s="382">
        <v>99750</v>
      </c>
      <c r="BB248" s="382">
        <v>104390</v>
      </c>
      <c r="BC248" s="383">
        <v>109030</v>
      </c>
      <c r="BE248">
        <v>39450</v>
      </c>
      <c r="BF248">
        <v>52100</v>
      </c>
      <c r="BG248">
        <v>55256</v>
      </c>
      <c r="BH248">
        <v>58412</v>
      </c>
      <c r="BI248">
        <v>61568</v>
      </c>
      <c r="BJ248">
        <v>64724</v>
      </c>
      <c r="BK248">
        <v>67880</v>
      </c>
      <c r="BL248">
        <v>71036</v>
      </c>
      <c r="BM248">
        <v>74192</v>
      </c>
      <c r="BN248">
        <v>63100</v>
      </c>
      <c r="BO248">
        <v>83300</v>
      </c>
      <c r="BP248">
        <v>88348</v>
      </c>
      <c r="BQ248">
        <v>93396</v>
      </c>
      <c r="BR248">
        <v>98444</v>
      </c>
      <c r="BS248">
        <v>103492</v>
      </c>
      <c r="BT248">
        <v>108540</v>
      </c>
      <c r="BU248">
        <v>113588</v>
      </c>
      <c r="BV248">
        <v>118636</v>
      </c>
    </row>
    <row r="249" spans="1:74" x14ac:dyDescent="0.35">
      <c r="A249" s="298" t="s">
        <v>439</v>
      </c>
      <c r="C249" s="300">
        <v>39850</v>
      </c>
      <c r="D249" s="300">
        <v>39850</v>
      </c>
      <c r="E249" s="300">
        <v>45827.5</v>
      </c>
      <c r="F249" s="300">
        <v>45827.5</v>
      </c>
      <c r="G249" s="300">
        <v>45827.5</v>
      </c>
      <c r="H249" s="300">
        <v>45827.5</v>
      </c>
      <c r="I249" s="300">
        <v>45827.5</v>
      </c>
      <c r="J249" s="300">
        <v>47850</v>
      </c>
      <c r="K249" s="300">
        <v>50750</v>
      </c>
      <c r="L249" s="300">
        <v>53650</v>
      </c>
      <c r="M249" s="300">
        <v>56600</v>
      </c>
      <c r="N249" s="300">
        <v>59450</v>
      </c>
      <c r="O249" s="300">
        <v>62350</v>
      </c>
      <c r="P249" s="300">
        <v>65250</v>
      </c>
      <c r="Q249" s="300">
        <v>68150</v>
      </c>
      <c r="S249" s="381">
        <v>36250</v>
      </c>
      <c r="T249" s="382">
        <v>47850</v>
      </c>
      <c r="U249" s="382">
        <v>50750</v>
      </c>
      <c r="V249" s="382">
        <v>53650</v>
      </c>
      <c r="W249" s="382">
        <v>56550</v>
      </c>
      <c r="X249" s="382">
        <v>59450</v>
      </c>
      <c r="Y249" s="382">
        <v>62350</v>
      </c>
      <c r="Z249" s="382">
        <v>65250</v>
      </c>
      <c r="AA249" s="383">
        <v>68150</v>
      </c>
      <c r="AB249" s="381">
        <v>58000</v>
      </c>
      <c r="AC249" s="382">
        <v>76550</v>
      </c>
      <c r="AD249" s="382">
        <v>81190</v>
      </c>
      <c r="AE249" s="382">
        <v>85830</v>
      </c>
      <c r="AF249" s="382">
        <v>90470</v>
      </c>
      <c r="AG249" s="382">
        <v>95110</v>
      </c>
      <c r="AH249" s="382">
        <v>99750</v>
      </c>
      <c r="AI249" s="382">
        <v>104390</v>
      </c>
      <c r="AJ249" s="383">
        <v>109030</v>
      </c>
      <c r="AL249" s="382">
        <v>36250</v>
      </c>
      <c r="AM249" s="382">
        <v>47850</v>
      </c>
      <c r="AN249" s="382">
        <v>50750</v>
      </c>
      <c r="AO249" s="382">
        <v>53650</v>
      </c>
      <c r="AP249" s="382">
        <v>56550</v>
      </c>
      <c r="AQ249" s="382">
        <v>59450</v>
      </c>
      <c r="AR249" s="382">
        <v>62350</v>
      </c>
      <c r="AS249" s="382">
        <v>65250</v>
      </c>
      <c r="AT249" s="382">
        <v>68150</v>
      </c>
      <c r="AU249" s="381">
        <v>58000</v>
      </c>
      <c r="AV249" s="382">
        <v>76550</v>
      </c>
      <c r="AW249" s="382">
        <v>81190</v>
      </c>
      <c r="AX249" s="382">
        <v>85830</v>
      </c>
      <c r="AY249" s="382">
        <v>90470</v>
      </c>
      <c r="AZ249" s="382">
        <v>95110</v>
      </c>
      <c r="BA249" s="382">
        <v>99750</v>
      </c>
      <c r="BB249" s="382">
        <v>104390</v>
      </c>
      <c r="BC249" s="383">
        <v>109030</v>
      </c>
      <c r="BE249">
        <v>39450</v>
      </c>
      <c r="BF249">
        <v>52100</v>
      </c>
      <c r="BG249">
        <v>55256</v>
      </c>
      <c r="BH249">
        <v>58412</v>
      </c>
      <c r="BI249">
        <v>61568</v>
      </c>
      <c r="BJ249">
        <v>64724</v>
      </c>
      <c r="BK249">
        <v>67880</v>
      </c>
      <c r="BL249">
        <v>71036</v>
      </c>
      <c r="BM249">
        <v>74192</v>
      </c>
      <c r="BN249">
        <v>63100</v>
      </c>
      <c r="BO249">
        <v>83300</v>
      </c>
      <c r="BP249">
        <v>88348</v>
      </c>
      <c r="BQ249">
        <v>93396</v>
      </c>
      <c r="BR249">
        <v>98444</v>
      </c>
      <c r="BS249">
        <v>103492</v>
      </c>
      <c r="BT249">
        <v>108540</v>
      </c>
      <c r="BU249">
        <v>113588</v>
      </c>
      <c r="BV249">
        <v>118636</v>
      </c>
    </row>
    <row r="250" spans="1:74" x14ac:dyDescent="0.35">
      <c r="A250" s="298" t="s">
        <v>440</v>
      </c>
      <c r="C250" s="300">
        <v>42550</v>
      </c>
      <c r="D250" s="300">
        <v>42550</v>
      </c>
      <c r="E250" s="300">
        <v>48932.5</v>
      </c>
      <c r="F250" s="300">
        <v>48932.5</v>
      </c>
      <c r="G250" s="300">
        <v>48932.5</v>
      </c>
      <c r="H250" s="300">
        <v>49400</v>
      </c>
      <c r="I250" s="300">
        <v>52800</v>
      </c>
      <c r="J250" s="300">
        <v>56200</v>
      </c>
      <c r="K250" s="300">
        <v>59600</v>
      </c>
      <c r="L250" s="300">
        <v>63000</v>
      </c>
      <c r="M250" s="300">
        <v>66400</v>
      </c>
      <c r="N250" s="300">
        <v>69800</v>
      </c>
      <c r="O250" s="300">
        <v>73200</v>
      </c>
      <c r="P250" s="300">
        <v>76600</v>
      </c>
      <c r="Q250" s="300">
        <v>80000</v>
      </c>
      <c r="S250" s="381">
        <v>42550</v>
      </c>
      <c r="T250" s="382">
        <v>56200</v>
      </c>
      <c r="U250" s="382">
        <v>59604</v>
      </c>
      <c r="V250" s="382">
        <v>63008</v>
      </c>
      <c r="W250" s="382">
        <v>66412</v>
      </c>
      <c r="X250" s="382">
        <v>69816</v>
      </c>
      <c r="Y250" s="382">
        <v>73220</v>
      </c>
      <c r="Z250" s="382">
        <v>76624</v>
      </c>
      <c r="AA250" s="383">
        <v>80028</v>
      </c>
      <c r="AB250" s="381">
        <v>68100</v>
      </c>
      <c r="AC250" s="382">
        <v>89900</v>
      </c>
      <c r="AD250" s="382">
        <v>95348</v>
      </c>
      <c r="AE250" s="382">
        <v>100796</v>
      </c>
      <c r="AF250" s="382">
        <v>106244</v>
      </c>
      <c r="AG250" s="382">
        <v>111692</v>
      </c>
      <c r="AH250" s="382">
        <v>117140</v>
      </c>
      <c r="AI250" s="382">
        <v>122588</v>
      </c>
      <c r="AJ250" s="383">
        <v>128036</v>
      </c>
      <c r="AL250" s="382">
        <v>42550</v>
      </c>
      <c r="AM250" s="382">
        <v>56200</v>
      </c>
      <c r="AN250" s="382">
        <v>59604</v>
      </c>
      <c r="AO250" s="382">
        <v>63008</v>
      </c>
      <c r="AP250" s="382">
        <v>66412</v>
      </c>
      <c r="AQ250" s="382">
        <v>69816</v>
      </c>
      <c r="AR250" s="382">
        <v>73220</v>
      </c>
      <c r="AS250" s="382">
        <v>76624</v>
      </c>
      <c r="AT250" s="382">
        <v>80028</v>
      </c>
      <c r="AU250" s="381">
        <v>68100</v>
      </c>
      <c r="AV250" s="382">
        <v>89900</v>
      </c>
      <c r="AW250" s="382">
        <v>95348</v>
      </c>
      <c r="AX250" s="382">
        <v>100796</v>
      </c>
      <c r="AY250" s="382">
        <v>106244</v>
      </c>
      <c r="AZ250" s="382">
        <v>111692</v>
      </c>
      <c r="BA250" s="382">
        <v>117140</v>
      </c>
      <c r="BB250" s="382">
        <v>122588</v>
      </c>
      <c r="BC250" s="383">
        <v>128036</v>
      </c>
      <c r="BE250">
        <v>45000</v>
      </c>
      <c r="BF250">
        <v>59400</v>
      </c>
      <c r="BG250">
        <v>63000</v>
      </c>
      <c r="BH250">
        <v>66600</v>
      </c>
      <c r="BI250">
        <v>70200</v>
      </c>
      <c r="BJ250">
        <v>73800</v>
      </c>
      <c r="BK250">
        <v>77400</v>
      </c>
      <c r="BL250">
        <v>81000</v>
      </c>
      <c r="BM250">
        <v>84600</v>
      </c>
      <c r="BN250">
        <v>72000</v>
      </c>
      <c r="BO250">
        <v>95050</v>
      </c>
      <c r="BP250">
        <v>100810</v>
      </c>
      <c r="BQ250">
        <v>106570</v>
      </c>
      <c r="BR250">
        <v>112330</v>
      </c>
      <c r="BS250">
        <v>118090</v>
      </c>
      <c r="BT250">
        <v>123850</v>
      </c>
      <c r="BU250">
        <v>129610</v>
      </c>
      <c r="BV250">
        <v>135370</v>
      </c>
    </row>
    <row r="251" spans="1:74" x14ac:dyDescent="0.35">
      <c r="A251" s="298" t="s">
        <v>441</v>
      </c>
      <c r="C251" s="300">
        <v>39850</v>
      </c>
      <c r="D251" s="300">
        <v>39850</v>
      </c>
      <c r="E251" s="300">
        <v>45827.5</v>
      </c>
      <c r="F251" s="300">
        <v>45827.5</v>
      </c>
      <c r="G251" s="300">
        <v>45827.5</v>
      </c>
      <c r="H251" s="300">
        <v>45827.5</v>
      </c>
      <c r="I251" s="300">
        <v>45827.5</v>
      </c>
      <c r="J251" s="300">
        <v>47850</v>
      </c>
      <c r="K251" s="300">
        <v>50750</v>
      </c>
      <c r="L251" s="300">
        <v>53650</v>
      </c>
      <c r="M251" s="300">
        <v>56600</v>
      </c>
      <c r="N251" s="300">
        <v>59450</v>
      </c>
      <c r="O251" s="300">
        <v>62350</v>
      </c>
      <c r="P251" s="300">
        <v>65250</v>
      </c>
      <c r="Q251" s="300">
        <v>68150</v>
      </c>
      <c r="S251" s="381">
        <v>37250</v>
      </c>
      <c r="T251" s="382">
        <v>49200</v>
      </c>
      <c r="U251" s="382">
        <v>52180</v>
      </c>
      <c r="V251" s="382">
        <v>55160</v>
      </c>
      <c r="W251" s="382">
        <v>58140</v>
      </c>
      <c r="X251" s="382">
        <v>61120</v>
      </c>
      <c r="Y251" s="382">
        <v>64100</v>
      </c>
      <c r="Z251" s="382">
        <v>67080</v>
      </c>
      <c r="AA251" s="383">
        <v>70060</v>
      </c>
      <c r="AB251" s="381">
        <v>59600</v>
      </c>
      <c r="AC251" s="382">
        <v>78650</v>
      </c>
      <c r="AD251" s="382">
        <v>83418</v>
      </c>
      <c r="AE251" s="382">
        <v>88186</v>
      </c>
      <c r="AF251" s="382">
        <v>92954</v>
      </c>
      <c r="AG251" s="382">
        <v>97722</v>
      </c>
      <c r="AH251" s="382">
        <v>102490</v>
      </c>
      <c r="AI251" s="382">
        <v>107258</v>
      </c>
      <c r="AJ251" s="383">
        <v>112026</v>
      </c>
      <c r="AL251" s="382">
        <v>37250</v>
      </c>
      <c r="AM251" s="382">
        <v>49200</v>
      </c>
      <c r="AN251" s="382">
        <v>52180</v>
      </c>
      <c r="AO251" s="382">
        <v>55160</v>
      </c>
      <c r="AP251" s="382">
        <v>58140</v>
      </c>
      <c r="AQ251" s="382">
        <v>61120</v>
      </c>
      <c r="AR251" s="382">
        <v>64100</v>
      </c>
      <c r="AS251" s="382">
        <v>67080</v>
      </c>
      <c r="AT251" s="382">
        <v>70060</v>
      </c>
      <c r="AU251" s="381">
        <v>59600</v>
      </c>
      <c r="AV251" s="382">
        <v>78650</v>
      </c>
      <c r="AW251" s="382">
        <v>83418</v>
      </c>
      <c r="AX251" s="382">
        <v>88186</v>
      </c>
      <c r="AY251" s="382">
        <v>92954</v>
      </c>
      <c r="AZ251" s="382">
        <v>97722</v>
      </c>
      <c r="BA251" s="382">
        <v>102490</v>
      </c>
      <c r="BB251" s="382">
        <v>107258</v>
      </c>
      <c r="BC251" s="383">
        <v>112026</v>
      </c>
      <c r="BE251">
        <v>41450</v>
      </c>
      <c r="BF251">
        <v>54750</v>
      </c>
      <c r="BG251">
        <v>58066</v>
      </c>
      <c r="BH251">
        <v>61382</v>
      </c>
      <c r="BI251">
        <v>64698</v>
      </c>
      <c r="BJ251">
        <v>68014</v>
      </c>
      <c r="BK251">
        <v>71330</v>
      </c>
      <c r="BL251">
        <v>74646</v>
      </c>
      <c r="BM251">
        <v>77962</v>
      </c>
      <c r="BN251">
        <v>66300</v>
      </c>
      <c r="BO251">
        <v>87500</v>
      </c>
      <c r="BP251">
        <v>92804</v>
      </c>
      <c r="BQ251">
        <v>98108</v>
      </c>
      <c r="BR251">
        <v>103412</v>
      </c>
      <c r="BS251">
        <v>108716</v>
      </c>
      <c r="BT251">
        <v>114020</v>
      </c>
      <c r="BU251">
        <v>119324</v>
      </c>
      <c r="BV251">
        <v>124628</v>
      </c>
    </row>
    <row r="252" spans="1:74" x14ac:dyDescent="0.35">
      <c r="A252" s="298" t="s">
        <v>442</v>
      </c>
      <c r="C252" s="300">
        <v>39850</v>
      </c>
      <c r="D252" s="300">
        <v>39850</v>
      </c>
      <c r="E252" s="300">
        <v>45827.5</v>
      </c>
      <c r="F252" s="300">
        <v>45827.5</v>
      </c>
      <c r="G252" s="300">
        <v>45827.5</v>
      </c>
      <c r="H252" s="300">
        <v>45827.5</v>
      </c>
      <c r="I252" s="300">
        <v>48200</v>
      </c>
      <c r="J252" s="300">
        <v>51300</v>
      </c>
      <c r="K252" s="300">
        <v>54400</v>
      </c>
      <c r="L252" s="300">
        <v>57500</v>
      </c>
      <c r="M252" s="300">
        <v>60650</v>
      </c>
      <c r="N252" s="300">
        <v>63750</v>
      </c>
      <c r="O252" s="300">
        <v>66850</v>
      </c>
      <c r="P252" s="300">
        <v>69950</v>
      </c>
      <c r="Q252" s="300">
        <v>73050</v>
      </c>
      <c r="S252" s="381">
        <v>38850</v>
      </c>
      <c r="T252" s="382">
        <v>51300</v>
      </c>
      <c r="U252" s="382">
        <v>54408</v>
      </c>
      <c r="V252" s="382">
        <v>57516</v>
      </c>
      <c r="W252" s="382">
        <v>60624</v>
      </c>
      <c r="X252" s="382">
        <v>63732</v>
      </c>
      <c r="Y252" s="382">
        <v>66840</v>
      </c>
      <c r="Z252" s="382">
        <v>69948</v>
      </c>
      <c r="AA252" s="383">
        <v>73056</v>
      </c>
      <c r="AB252" s="381">
        <v>62150</v>
      </c>
      <c r="AC252" s="382">
        <v>82050</v>
      </c>
      <c r="AD252" s="382">
        <v>87022</v>
      </c>
      <c r="AE252" s="382">
        <v>91994</v>
      </c>
      <c r="AF252" s="382">
        <v>96966</v>
      </c>
      <c r="AG252" s="382">
        <v>101938</v>
      </c>
      <c r="AH252" s="382">
        <v>106910</v>
      </c>
      <c r="AI252" s="382">
        <v>111882</v>
      </c>
      <c r="AJ252" s="383">
        <v>116854</v>
      </c>
      <c r="AL252" s="382">
        <v>39650</v>
      </c>
      <c r="AM252" s="382">
        <v>52350</v>
      </c>
      <c r="AN252" s="382">
        <v>55522</v>
      </c>
      <c r="AO252" s="382">
        <v>58694</v>
      </c>
      <c r="AP252" s="382">
        <v>61866</v>
      </c>
      <c r="AQ252" s="382">
        <v>65038</v>
      </c>
      <c r="AR252" s="382">
        <v>68210</v>
      </c>
      <c r="AS252" s="382">
        <v>71382</v>
      </c>
      <c r="AT252" s="382">
        <v>74554</v>
      </c>
      <c r="AU252" s="381">
        <v>63450</v>
      </c>
      <c r="AV252" s="382">
        <v>83750</v>
      </c>
      <c r="AW252" s="382">
        <v>88826</v>
      </c>
      <c r="AX252" s="382">
        <v>93902</v>
      </c>
      <c r="AY252" s="382">
        <v>98978</v>
      </c>
      <c r="AZ252" s="382">
        <v>104054</v>
      </c>
      <c r="BA252" s="382">
        <v>109130</v>
      </c>
      <c r="BB252" s="382">
        <v>114206</v>
      </c>
      <c r="BC252" s="383">
        <v>119282</v>
      </c>
      <c r="BE252">
        <v>43050</v>
      </c>
      <c r="BF252">
        <v>56850</v>
      </c>
      <c r="BG252">
        <v>60294</v>
      </c>
      <c r="BH252">
        <v>63738</v>
      </c>
      <c r="BI252">
        <v>67182</v>
      </c>
      <c r="BJ252">
        <v>70626</v>
      </c>
      <c r="BK252">
        <v>74070</v>
      </c>
      <c r="BL252">
        <v>77514</v>
      </c>
      <c r="BM252">
        <v>80958</v>
      </c>
      <c r="BN252">
        <v>68900</v>
      </c>
      <c r="BO252">
        <v>90950</v>
      </c>
      <c r="BP252">
        <v>96462</v>
      </c>
      <c r="BQ252">
        <v>101974</v>
      </c>
      <c r="BR252">
        <v>107486</v>
      </c>
      <c r="BS252">
        <v>112998</v>
      </c>
      <c r="BT252">
        <v>118510</v>
      </c>
      <c r="BU252">
        <v>124022</v>
      </c>
      <c r="BV252">
        <v>129534</v>
      </c>
    </row>
    <row r="253" spans="1:74" x14ac:dyDescent="0.35">
      <c r="A253" s="298" t="s">
        <v>443</v>
      </c>
      <c r="C253" s="300">
        <v>43800</v>
      </c>
      <c r="D253" s="300">
        <v>43800</v>
      </c>
      <c r="E253" s="300">
        <v>50370</v>
      </c>
      <c r="F253" s="300">
        <v>50370</v>
      </c>
      <c r="G253" s="300">
        <v>50370</v>
      </c>
      <c r="H253" s="300">
        <v>50850</v>
      </c>
      <c r="I253" s="300">
        <v>54350</v>
      </c>
      <c r="J253" s="300">
        <v>57850</v>
      </c>
      <c r="K253" s="300">
        <v>61350</v>
      </c>
      <c r="L253" s="300">
        <v>64850</v>
      </c>
      <c r="M253" s="300">
        <v>68350</v>
      </c>
      <c r="N253" s="300">
        <v>71850</v>
      </c>
      <c r="O253" s="300">
        <v>75350</v>
      </c>
      <c r="P253" s="300">
        <v>78850</v>
      </c>
      <c r="Q253" s="300">
        <v>82350</v>
      </c>
      <c r="S253" s="381">
        <v>43800</v>
      </c>
      <c r="T253" s="382">
        <v>57850</v>
      </c>
      <c r="U253" s="382">
        <v>61354</v>
      </c>
      <c r="V253" s="382">
        <v>64858</v>
      </c>
      <c r="W253" s="382">
        <v>68362</v>
      </c>
      <c r="X253" s="382">
        <v>71866</v>
      </c>
      <c r="Y253" s="382">
        <v>75370</v>
      </c>
      <c r="Z253" s="382">
        <v>78874</v>
      </c>
      <c r="AA253" s="383">
        <v>82378</v>
      </c>
      <c r="AB253" s="381">
        <v>70100</v>
      </c>
      <c r="AC253" s="382">
        <v>92550</v>
      </c>
      <c r="AD253" s="382">
        <v>98158</v>
      </c>
      <c r="AE253" s="382">
        <v>103766</v>
      </c>
      <c r="AF253" s="382">
        <v>109374</v>
      </c>
      <c r="AG253" s="382">
        <v>114982</v>
      </c>
      <c r="AH253" s="382">
        <v>120590</v>
      </c>
      <c r="AI253" s="382">
        <v>126198</v>
      </c>
      <c r="AJ253" s="383">
        <v>131806</v>
      </c>
      <c r="AL253" s="382">
        <v>44350</v>
      </c>
      <c r="AM253" s="382">
        <v>58550</v>
      </c>
      <c r="AN253" s="382">
        <v>62098</v>
      </c>
      <c r="AO253" s="382">
        <v>65646</v>
      </c>
      <c r="AP253" s="382">
        <v>69194</v>
      </c>
      <c r="AQ253" s="382">
        <v>72742</v>
      </c>
      <c r="AR253" s="382">
        <v>76290</v>
      </c>
      <c r="AS253" s="382">
        <v>79838</v>
      </c>
      <c r="AT253" s="382">
        <v>83386</v>
      </c>
      <c r="AU253" s="381">
        <v>70950</v>
      </c>
      <c r="AV253" s="382">
        <v>93650</v>
      </c>
      <c r="AW253" s="382">
        <v>99326</v>
      </c>
      <c r="AX253" s="382">
        <v>105002</v>
      </c>
      <c r="AY253" s="382">
        <v>110678</v>
      </c>
      <c r="AZ253" s="382">
        <v>116354</v>
      </c>
      <c r="BA253" s="382">
        <v>122030</v>
      </c>
      <c r="BB253" s="382">
        <v>127706</v>
      </c>
      <c r="BC253" s="383">
        <v>133382</v>
      </c>
      <c r="BE253">
        <v>47800</v>
      </c>
      <c r="BF253">
        <v>63100</v>
      </c>
      <c r="BG253">
        <v>66924</v>
      </c>
      <c r="BH253">
        <v>70748</v>
      </c>
      <c r="BI253">
        <v>74572</v>
      </c>
      <c r="BJ253">
        <v>78396</v>
      </c>
      <c r="BK253">
        <v>82220</v>
      </c>
      <c r="BL253">
        <v>86044</v>
      </c>
      <c r="BM253">
        <v>89868</v>
      </c>
      <c r="BN253">
        <v>76500</v>
      </c>
      <c r="BO253">
        <v>101000</v>
      </c>
      <c r="BP253">
        <v>107120</v>
      </c>
      <c r="BQ253">
        <v>113240</v>
      </c>
      <c r="BR253">
        <v>119360</v>
      </c>
      <c r="BS253">
        <v>125480</v>
      </c>
      <c r="BT253">
        <v>131600</v>
      </c>
      <c r="BU253">
        <v>137720</v>
      </c>
      <c r="BV253">
        <v>143840</v>
      </c>
    </row>
    <row r="254" spans="1:74" x14ac:dyDescent="0.35">
      <c r="A254" s="298" t="s">
        <v>444</v>
      </c>
      <c r="C254" s="300">
        <v>39850</v>
      </c>
      <c r="D254" s="300">
        <v>39850</v>
      </c>
      <c r="E254" s="300">
        <v>45827.5</v>
      </c>
      <c r="F254" s="300">
        <v>45827.5</v>
      </c>
      <c r="G254" s="300">
        <v>45827.5</v>
      </c>
      <c r="H254" s="300">
        <v>45950</v>
      </c>
      <c r="I254" s="300">
        <v>49150</v>
      </c>
      <c r="J254" s="300">
        <v>52300</v>
      </c>
      <c r="K254" s="300">
        <v>55450</v>
      </c>
      <c r="L254" s="300">
        <v>58650</v>
      </c>
      <c r="M254" s="300">
        <v>61800</v>
      </c>
      <c r="N254" s="300">
        <v>64950</v>
      </c>
      <c r="O254" s="300">
        <v>68150</v>
      </c>
      <c r="P254" s="300">
        <v>71300</v>
      </c>
      <c r="Q254" s="300">
        <v>74450</v>
      </c>
      <c r="S254" s="381">
        <v>39600</v>
      </c>
      <c r="T254" s="382">
        <v>52300</v>
      </c>
      <c r="U254" s="382">
        <v>55468</v>
      </c>
      <c r="V254" s="382">
        <v>58636</v>
      </c>
      <c r="W254" s="382">
        <v>61804</v>
      </c>
      <c r="X254" s="382">
        <v>64972</v>
      </c>
      <c r="Y254" s="382">
        <v>68140</v>
      </c>
      <c r="Z254" s="382">
        <v>71308</v>
      </c>
      <c r="AA254" s="383">
        <v>74476</v>
      </c>
      <c r="AB254" s="381">
        <v>63350</v>
      </c>
      <c r="AC254" s="382">
        <v>83600</v>
      </c>
      <c r="AD254" s="382">
        <v>88668</v>
      </c>
      <c r="AE254" s="382">
        <v>93736</v>
      </c>
      <c r="AF254" s="382">
        <v>98804</v>
      </c>
      <c r="AG254" s="382">
        <v>103872</v>
      </c>
      <c r="AH254" s="382">
        <v>108940</v>
      </c>
      <c r="AI254" s="382">
        <v>114008</v>
      </c>
      <c r="AJ254" s="383">
        <v>119076</v>
      </c>
      <c r="AL254" s="382">
        <v>39600</v>
      </c>
      <c r="AM254" s="382">
        <v>52300</v>
      </c>
      <c r="AN254" s="382">
        <v>55468</v>
      </c>
      <c r="AO254" s="382">
        <v>58636</v>
      </c>
      <c r="AP254" s="382">
        <v>61804</v>
      </c>
      <c r="AQ254" s="382">
        <v>64972</v>
      </c>
      <c r="AR254" s="382">
        <v>68140</v>
      </c>
      <c r="AS254" s="382">
        <v>71308</v>
      </c>
      <c r="AT254" s="382">
        <v>74476</v>
      </c>
      <c r="AU254" s="381">
        <v>63350</v>
      </c>
      <c r="AV254" s="382">
        <v>83600</v>
      </c>
      <c r="AW254" s="382">
        <v>88668</v>
      </c>
      <c r="AX254" s="382">
        <v>93736</v>
      </c>
      <c r="AY254" s="382">
        <v>98804</v>
      </c>
      <c r="AZ254" s="382">
        <v>103872</v>
      </c>
      <c r="BA254" s="382">
        <v>108940</v>
      </c>
      <c r="BB254" s="382">
        <v>114008</v>
      </c>
      <c r="BC254" s="383">
        <v>119076</v>
      </c>
      <c r="BE254">
        <v>43200</v>
      </c>
      <c r="BF254">
        <v>57050</v>
      </c>
      <c r="BG254">
        <v>60506</v>
      </c>
      <c r="BH254">
        <v>63962</v>
      </c>
      <c r="BI254">
        <v>67418</v>
      </c>
      <c r="BJ254">
        <v>70874</v>
      </c>
      <c r="BK254">
        <v>74330</v>
      </c>
      <c r="BL254">
        <v>77786</v>
      </c>
      <c r="BM254">
        <v>81242</v>
      </c>
      <c r="BN254">
        <v>69100</v>
      </c>
      <c r="BO254">
        <v>91200</v>
      </c>
      <c r="BP254">
        <v>96728</v>
      </c>
      <c r="BQ254">
        <v>102256</v>
      </c>
      <c r="BR254">
        <v>107784</v>
      </c>
      <c r="BS254">
        <v>113312</v>
      </c>
      <c r="BT254">
        <v>118840</v>
      </c>
      <c r="BU254">
        <v>124368</v>
      </c>
      <c r="BV254">
        <v>129896</v>
      </c>
    </row>
    <row r="255" spans="1:74" x14ac:dyDescent="0.35">
      <c r="A255" s="298" t="s">
        <v>445</v>
      </c>
      <c r="C255" s="300">
        <v>39850</v>
      </c>
      <c r="D255" s="300">
        <v>39850</v>
      </c>
      <c r="E255" s="300">
        <v>45827.5</v>
      </c>
      <c r="F255" s="300">
        <v>45827.5</v>
      </c>
      <c r="G255" s="300">
        <v>45827.5</v>
      </c>
      <c r="H255" s="300">
        <v>45827.5</v>
      </c>
      <c r="I255" s="300">
        <v>45827.5</v>
      </c>
      <c r="J255" s="300">
        <v>47850</v>
      </c>
      <c r="K255" s="300">
        <v>50750</v>
      </c>
      <c r="L255" s="300">
        <v>53650</v>
      </c>
      <c r="M255" s="300">
        <v>56600</v>
      </c>
      <c r="N255" s="300">
        <v>59450</v>
      </c>
      <c r="O255" s="300">
        <v>62350</v>
      </c>
      <c r="P255" s="300">
        <v>65250</v>
      </c>
      <c r="Q255" s="300">
        <v>68150</v>
      </c>
      <c r="S255" s="381">
        <v>36250</v>
      </c>
      <c r="T255" s="382">
        <v>47850</v>
      </c>
      <c r="U255" s="382">
        <v>50750</v>
      </c>
      <c r="V255" s="382">
        <v>53650</v>
      </c>
      <c r="W255" s="382">
        <v>56550</v>
      </c>
      <c r="X255" s="382">
        <v>59450</v>
      </c>
      <c r="Y255" s="382">
        <v>62350</v>
      </c>
      <c r="Z255" s="382">
        <v>65250</v>
      </c>
      <c r="AA255" s="383">
        <v>68150</v>
      </c>
      <c r="AB255" s="381">
        <v>58000</v>
      </c>
      <c r="AC255" s="382">
        <v>76550</v>
      </c>
      <c r="AD255" s="382">
        <v>81190</v>
      </c>
      <c r="AE255" s="382">
        <v>85830</v>
      </c>
      <c r="AF255" s="382">
        <v>90470</v>
      </c>
      <c r="AG255" s="382">
        <v>95110</v>
      </c>
      <c r="AH255" s="382">
        <v>99750</v>
      </c>
      <c r="AI255" s="382">
        <v>104390</v>
      </c>
      <c r="AJ255" s="383">
        <v>109030</v>
      </c>
      <c r="AL255" s="382">
        <v>36250</v>
      </c>
      <c r="AM255" s="382">
        <v>47850</v>
      </c>
      <c r="AN255" s="382">
        <v>50750</v>
      </c>
      <c r="AO255" s="382">
        <v>53650</v>
      </c>
      <c r="AP255" s="382">
        <v>56550</v>
      </c>
      <c r="AQ255" s="382">
        <v>59450</v>
      </c>
      <c r="AR255" s="382">
        <v>62350</v>
      </c>
      <c r="AS255" s="382">
        <v>65250</v>
      </c>
      <c r="AT255" s="382">
        <v>68150</v>
      </c>
      <c r="AU255" s="381">
        <v>58000</v>
      </c>
      <c r="AV255" s="382">
        <v>76550</v>
      </c>
      <c r="AW255" s="382">
        <v>81190</v>
      </c>
      <c r="AX255" s="382">
        <v>85830</v>
      </c>
      <c r="AY255" s="382">
        <v>90470</v>
      </c>
      <c r="AZ255" s="382">
        <v>95110</v>
      </c>
      <c r="BA255" s="382">
        <v>99750</v>
      </c>
      <c r="BB255" s="382">
        <v>104390</v>
      </c>
      <c r="BC255" s="383">
        <v>109030</v>
      </c>
      <c r="BE255">
        <v>39450</v>
      </c>
      <c r="BF255">
        <v>52100</v>
      </c>
      <c r="BG255">
        <v>55256</v>
      </c>
      <c r="BH255">
        <v>58412</v>
      </c>
      <c r="BI255">
        <v>61568</v>
      </c>
      <c r="BJ255">
        <v>64724</v>
      </c>
      <c r="BK255">
        <v>67880</v>
      </c>
      <c r="BL255">
        <v>71036</v>
      </c>
      <c r="BM255">
        <v>74192</v>
      </c>
      <c r="BN255">
        <v>63100</v>
      </c>
      <c r="BO255">
        <v>83300</v>
      </c>
      <c r="BP255">
        <v>88348</v>
      </c>
      <c r="BQ255">
        <v>93396</v>
      </c>
      <c r="BR255">
        <v>98444</v>
      </c>
      <c r="BS255">
        <v>103492</v>
      </c>
      <c r="BT255">
        <v>108540</v>
      </c>
      <c r="BU255">
        <v>113588</v>
      </c>
      <c r="BV255">
        <v>118636</v>
      </c>
    </row>
    <row r="256" spans="1:74" x14ac:dyDescent="0.35">
      <c r="A256" s="298" t="s">
        <v>446</v>
      </c>
      <c r="C256" s="300">
        <v>39850</v>
      </c>
      <c r="D256" s="300">
        <v>39850</v>
      </c>
      <c r="E256" s="300">
        <v>45827.5</v>
      </c>
      <c r="F256" s="300">
        <v>45827.5</v>
      </c>
      <c r="G256" s="300">
        <v>45827.5</v>
      </c>
      <c r="H256" s="300">
        <v>45827.5</v>
      </c>
      <c r="I256" s="300">
        <v>45827.5</v>
      </c>
      <c r="J256" s="300">
        <v>47850</v>
      </c>
      <c r="K256" s="300">
        <v>50750</v>
      </c>
      <c r="L256" s="300">
        <v>53650</v>
      </c>
      <c r="M256" s="300">
        <v>56600</v>
      </c>
      <c r="N256" s="300">
        <v>59450</v>
      </c>
      <c r="O256" s="300">
        <v>62350</v>
      </c>
      <c r="P256" s="300">
        <v>65250</v>
      </c>
      <c r="Q256" s="300">
        <v>68150</v>
      </c>
      <c r="S256" s="381">
        <v>36250</v>
      </c>
      <c r="T256" s="382">
        <v>47850</v>
      </c>
      <c r="U256" s="382">
        <v>50750</v>
      </c>
      <c r="V256" s="382">
        <v>53650</v>
      </c>
      <c r="W256" s="382">
        <v>56550</v>
      </c>
      <c r="X256" s="382">
        <v>59450</v>
      </c>
      <c r="Y256" s="382">
        <v>62350</v>
      </c>
      <c r="Z256" s="382">
        <v>65250</v>
      </c>
      <c r="AA256" s="383">
        <v>68150</v>
      </c>
      <c r="AB256" s="381">
        <v>58000</v>
      </c>
      <c r="AC256" s="382">
        <v>76550</v>
      </c>
      <c r="AD256" s="382">
        <v>81190</v>
      </c>
      <c r="AE256" s="382">
        <v>85830</v>
      </c>
      <c r="AF256" s="382">
        <v>90470</v>
      </c>
      <c r="AG256" s="382">
        <v>95110</v>
      </c>
      <c r="AH256" s="382">
        <v>99750</v>
      </c>
      <c r="AI256" s="382">
        <v>104390</v>
      </c>
      <c r="AJ256" s="383">
        <v>109030</v>
      </c>
      <c r="AL256" s="382">
        <v>36350</v>
      </c>
      <c r="AM256" s="382">
        <v>48000</v>
      </c>
      <c r="AN256" s="382">
        <v>50908</v>
      </c>
      <c r="AO256" s="382">
        <v>53816</v>
      </c>
      <c r="AP256" s="382">
        <v>56724</v>
      </c>
      <c r="AQ256" s="382">
        <v>59632</v>
      </c>
      <c r="AR256" s="382">
        <v>62540</v>
      </c>
      <c r="AS256" s="382">
        <v>65448</v>
      </c>
      <c r="AT256" s="382">
        <v>68356</v>
      </c>
      <c r="AU256" s="381">
        <v>58150</v>
      </c>
      <c r="AV256" s="382">
        <v>76750</v>
      </c>
      <c r="AW256" s="382">
        <v>81402</v>
      </c>
      <c r="AX256" s="382">
        <v>86054</v>
      </c>
      <c r="AY256" s="382">
        <v>90706</v>
      </c>
      <c r="AZ256" s="382">
        <v>95358</v>
      </c>
      <c r="BA256" s="382">
        <v>100010</v>
      </c>
      <c r="BB256" s="382">
        <v>104662</v>
      </c>
      <c r="BC256" s="383">
        <v>109314</v>
      </c>
      <c r="BE256">
        <v>39450</v>
      </c>
      <c r="BF256">
        <v>52100</v>
      </c>
      <c r="BG256">
        <v>55256</v>
      </c>
      <c r="BH256">
        <v>58412</v>
      </c>
      <c r="BI256">
        <v>61568</v>
      </c>
      <c r="BJ256">
        <v>64724</v>
      </c>
      <c r="BK256">
        <v>67880</v>
      </c>
      <c r="BL256">
        <v>71036</v>
      </c>
      <c r="BM256">
        <v>74192</v>
      </c>
      <c r="BN256">
        <v>63100</v>
      </c>
      <c r="BO256">
        <v>83300</v>
      </c>
      <c r="BP256">
        <v>88348</v>
      </c>
      <c r="BQ256">
        <v>93396</v>
      </c>
      <c r="BR256">
        <v>98444</v>
      </c>
      <c r="BS256">
        <v>103492</v>
      </c>
      <c r="BT256">
        <v>108540</v>
      </c>
      <c r="BU256">
        <v>113588</v>
      </c>
      <c r="BV256">
        <v>118636</v>
      </c>
    </row>
    <row r="257" spans="1:74" x14ac:dyDescent="0.35">
      <c r="A257" s="298" t="s">
        <v>447</v>
      </c>
      <c r="C257" s="300">
        <v>39850</v>
      </c>
      <c r="D257" s="300">
        <v>39850</v>
      </c>
      <c r="E257" s="300">
        <v>45827.5</v>
      </c>
      <c r="F257" s="300">
        <v>45827.5</v>
      </c>
      <c r="G257" s="300">
        <v>45827.5</v>
      </c>
      <c r="H257" s="300">
        <v>45827.5</v>
      </c>
      <c r="I257" s="300">
        <v>45827.5</v>
      </c>
      <c r="J257" s="300">
        <v>47850</v>
      </c>
      <c r="K257" s="300">
        <v>50750</v>
      </c>
      <c r="L257" s="300">
        <v>53650</v>
      </c>
      <c r="M257" s="300">
        <v>56600</v>
      </c>
      <c r="N257" s="300">
        <v>59450</v>
      </c>
      <c r="O257" s="300">
        <v>62350</v>
      </c>
      <c r="P257" s="300">
        <v>65250</v>
      </c>
      <c r="Q257" s="300">
        <v>68150</v>
      </c>
      <c r="S257" s="381">
        <v>36250</v>
      </c>
      <c r="T257" s="382">
        <v>47850</v>
      </c>
      <c r="U257" s="382">
        <v>50750</v>
      </c>
      <c r="V257" s="382">
        <v>53650</v>
      </c>
      <c r="W257" s="382">
        <v>56550</v>
      </c>
      <c r="X257" s="382">
        <v>59450</v>
      </c>
      <c r="Y257" s="382">
        <v>62350</v>
      </c>
      <c r="Z257" s="382">
        <v>65250</v>
      </c>
      <c r="AA257" s="383">
        <v>68150</v>
      </c>
      <c r="AB257" s="381">
        <v>58000</v>
      </c>
      <c r="AC257" s="382">
        <v>76550</v>
      </c>
      <c r="AD257" s="382">
        <v>81190</v>
      </c>
      <c r="AE257" s="382">
        <v>85830</v>
      </c>
      <c r="AF257" s="382">
        <v>90470</v>
      </c>
      <c r="AG257" s="382">
        <v>95110</v>
      </c>
      <c r="AH257" s="382">
        <v>99750</v>
      </c>
      <c r="AI257" s="382">
        <v>104390</v>
      </c>
      <c r="AJ257" s="383">
        <v>109030</v>
      </c>
      <c r="AL257" s="382">
        <v>36250</v>
      </c>
      <c r="AM257" s="382">
        <v>47850</v>
      </c>
      <c r="AN257" s="382">
        <v>50750</v>
      </c>
      <c r="AO257" s="382">
        <v>53650</v>
      </c>
      <c r="AP257" s="382">
        <v>56550</v>
      </c>
      <c r="AQ257" s="382">
        <v>59450</v>
      </c>
      <c r="AR257" s="382">
        <v>62350</v>
      </c>
      <c r="AS257" s="382">
        <v>65250</v>
      </c>
      <c r="AT257" s="382">
        <v>68150</v>
      </c>
      <c r="AU257" s="381">
        <v>58000</v>
      </c>
      <c r="AV257" s="382">
        <v>76550</v>
      </c>
      <c r="AW257" s="382">
        <v>81190</v>
      </c>
      <c r="AX257" s="382">
        <v>85830</v>
      </c>
      <c r="AY257" s="382">
        <v>90470</v>
      </c>
      <c r="AZ257" s="382">
        <v>95110</v>
      </c>
      <c r="BA257" s="382">
        <v>99750</v>
      </c>
      <c r="BB257" s="382">
        <v>104390</v>
      </c>
      <c r="BC257" s="383">
        <v>109030</v>
      </c>
      <c r="BE257">
        <v>39450</v>
      </c>
      <c r="BF257">
        <v>52100</v>
      </c>
      <c r="BG257">
        <v>55256</v>
      </c>
      <c r="BH257">
        <v>58412</v>
      </c>
      <c r="BI257">
        <v>61568</v>
      </c>
      <c r="BJ257">
        <v>64724</v>
      </c>
      <c r="BK257">
        <v>67880</v>
      </c>
      <c r="BL257">
        <v>71036</v>
      </c>
      <c r="BM257">
        <v>74192</v>
      </c>
      <c r="BN257">
        <v>63100</v>
      </c>
      <c r="BO257">
        <v>83300</v>
      </c>
      <c r="BP257">
        <v>88348</v>
      </c>
      <c r="BQ257">
        <v>93396</v>
      </c>
      <c r="BR257">
        <v>98444</v>
      </c>
      <c r="BS257">
        <v>103492</v>
      </c>
      <c r="BT257">
        <v>108540</v>
      </c>
      <c r="BU257">
        <v>113588</v>
      </c>
      <c r="BV257">
        <v>118636</v>
      </c>
    </row>
    <row r="258" spans="1:74" x14ac:dyDescent="0.35">
      <c r="A258" s="298" t="s">
        <v>448</v>
      </c>
      <c r="C258" s="300">
        <v>39850</v>
      </c>
      <c r="D258" s="300">
        <v>39850</v>
      </c>
      <c r="E258" s="300">
        <v>45827.5</v>
      </c>
      <c r="F258" s="300">
        <v>45827.5</v>
      </c>
      <c r="G258" s="300">
        <v>45827.5</v>
      </c>
      <c r="H258" s="300">
        <v>45827.5</v>
      </c>
      <c r="I258" s="300">
        <v>48700</v>
      </c>
      <c r="J258" s="300">
        <v>51850</v>
      </c>
      <c r="K258" s="300">
        <v>54950</v>
      </c>
      <c r="L258" s="300">
        <v>58100</v>
      </c>
      <c r="M258" s="300">
        <v>61250</v>
      </c>
      <c r="N258" s="300">
        <v>64400</v>
      </c>
      <c r="O258" s="300">
        <v>67550</v>
      </c>
      <c r="P258" s="300">
        <v>70650</v>
      </c>
      <c r="Q258" s="300">
        <v>73800</v>
      </c>
      <c r="S258" s="381">
        <v>39250</v>
      </c>
      <c r="T258" s="382">
        <v>51850</v>
      </c>
      <c r="U258" s="382">
        <v>54990</v>
      </c>
      <c r="V258" s="382">
        <v>58130</v>
      </c>
      <c r="W258" s="382">
        <v>61270</v>
      </c>
      <c r="X258" s="382">
        <v>64410</v>
      </c>
      <c r="Y258" s="382">
        <v>67550</v>
      </c>
      <c r="Z258" s="382">
        <v>70690</v>
      </c>
      <c r="AA258" s="383">
        <v>73830</v>
      </c>
      <c r="AB258" s="381">
        <v>62800</v>
      </c>
      <c r="AC258" s="382">
        <v>82900</v>
      </c>
      <c r="AD258" s="382">
        <v>87924</v>
      </c>
      <c r="AE258" s="382">
        <v>92948</v>
      </c>
      <c r="AF258" s="382">
        <v>97972</v>
      </c>
      <c r="AG258" s="382">
        <v>102996</v>
      </c>
      <c r="AH258" s="382">
        <v>108020</v>
      </c>
      <c r="AI258" s="382">
        <v>113044</v>
      </c>
      <c r="AJ258" s="383">
        <v>118068</v>
      </c>
      <c r="AL258" s="382">
        <v>41000</v>
      </c>
      <c r="AM258" s="382">
        <v>54150</v>
      </c>
      <c r="AN258" s="382">
        <v>57430</v>
      </c>
      <c r="AO258" s="382">
        <v>60710</v>
      </c>
      <c r="AP258" s="382">
        <v>63990</v>
      </c>
      <c r="AQ258" s="382">
        <v>67270</v>
      </c>
      <c r="AR258" s="382">
        <v>70550</v>
      </c>
      <c r="AS258" s="382">
        <v>73830</v>
      </c>
      <c r="AT258" s="382">
        <v>77110</v>
      </c>
      <c r="AU258" s="381">
        <v>65600</v>
      </c>
      <c r="AV258" s="382">
        <v>86600</v>
      </c>
      <c r="AW258" s="382">
        <v>91848</v>
      </c>
      <c r="AX258" s="382">
        <v>97096</v>
      </c>
      <c r="AY258" s="382">
        <v>102344</v>
      </c>
      <c r="AZ258" s="382">
        <v>107592</v>
      </c>
      <c r="BA258" s="382">
        <v>112840</v>
      </c>
      <c r="BB258" s="382">
        <v>118088</v>
      </c>
      <c r="BC258" s="383">
        <v>123336</v>
      </c>
      <c r="BE258">
        <v>44450</v>
      </c>
      <c r="BF258">
        <v>58700</v>
      </c>
      <c r="BG258">
        <v>62256</v>
      </c>
      <c r="BH258">
        <v>65812</v>
      </c>
      <c r="BI258">
        <v>69368</v>
      </c>
      <c r="BJ258">
        <v>72924</v>
      </c>
      <c r="BK258">
        <v>76480</v>
      </c>
      <c r="BL258">
        <v>80036</v>
      </c>
      <c r="BM258">
        <v>83592</v>
      </c>
      <c r="BN258">
        <v>71100</v>
      </c>
      <c r="BO258">
        <v>93850</v>
      </c>
      <c r="BP258">
        <v>99538</v>
      </c>
      <c r="BQ258">
        <v>105226</v>
      </c>
      <c r="BR258">
        <v>110914</v>
      </c>
      <c r="BS258">
        <v>116602</v>
      </c>
      <c r="BT258">
        <v>122290</v>
      </c>
      <c r="BU258">
        <v>127978</v>
      </c>
      <c r="BV258">
        <v>133666</v>
      </c>
    </row>
    <row r="259" spans="1:74" x14ac:dyDescent="0.35">
      <c r="A259" s="298" t="s">
        <v>449</v>
      </c>
      <c r="C259" s="300">
        <v>39850</v>
      </c>
      <c r="D259" s="300">
        <v>39850</v>
      </c>
      <c r="E259" s="300">
        <v>45827.5</v>
      </c>
      <c r="F259" s="300">
        <v>45827.5</v>
      </c>
      <c r="G259" s="300">
        <v>45827.5</v>
      </c>
      <c r="H259" s="300">
        <v>45827.5</v>
      </c>
      <c r="I259" s="300">
        <v>45827.5</v>
      </c>
      <c r="J259" s="300">
        <v>47850</v>
      </c>
      <c r="K259" s="300">
        <v>50750</v>
      </c>
      <c r="L259" s="300">
        <v>53650</v>
      </c>
      <c r="M259" s="300">
        <v>56600</v>
      </c>
      <c r="N259" s="300">
        <v>59450</v>
      </c>
      <c r="O259" s="300">
        <v>62350</v>
      </c>
      <c r="P259" s="300">
        <v>65250</v>
      </c>
      <c r="Q259" s="300">
        <v>68150</v>
      </c>
      <c r="S259" s="381">
        <v>36250</v>
      </c>
      <c r="T259" s="382">
        <v>47850</v>
      </c>
      <c r="U259" s="382">
        <v>50750</v>
      </c>
      <c r="V259" s="382">
        <v>53650</v>
      </c>
      <c r="W259" s="382">
        <v>56550</v>
      </c>
      <c r="X259" s="382">
        <v>59450</v>
      </c>
      <c r="Y259" s="382">
        <v>62350</v>
      </c>
      <c r="Z259" s="382">
        <v>65250</v>
      </c>
      <c r="AA259" s="383">
        <v>68150</v>
      </c>
      <c r="AB259" s="381">
        <v>58000</v>
      </c>
      <c r="AC259" s="382">
        <v>76550</v>
      </c>
      <c r="AD259" s="382">
        <v>81190</v>
      </c>
      <c r="AE259" s="382">
        <v>85830</v>
      </c>
      <c r="AF259" s="382">
        <v>90470</v>
      </c>
      <c r="AG259" s="382">
        <v>95110</v>
      </c>
      <c r="AH259" s="382">
        <v>99750</v>
      </c>
      <c r="AI259" s="382">
        <v>104390</v>
      </c>
      <c r="AJ259" s="383">
        <v>109030</v>
      </c>
      <c r="AL259" s="382">
        <v>36250</v>
      </c>
      <c r="AM259" s="382">
        <v>47850</v>
      </c>
      <c r="AN259" s="382">
        <v>50750</v>
      </c>
      <c r="AO259" s="382">
        <v>53650</v>
      </c>
      <c r="AP259" s="382">
        <v>56550</v>
      </c>
      <c r="AQ259" s="382">
        <v>59450</v>
      </c>
      <c r="AR259" s="382">
        <v>62350</v>
      </c>
      <c r="AS259" s="382">
        <v>65250</v>
      </c>
      <c r="AT259" s="382">
        <v>68150</v>
      </c>
      <c r="AU259" s="381">
        <v>58000</v>
      </c>
      <c r="AV259" s="382">
        <v>76550</v>
      </c>
      <c r="AW259" s="382">
        <v>81190</v>
      </c>
      <c r="AX259" s="382">
        <v>85830</v>
      </c>
      <c r="AY259" s="382">
        <v>90470</v>
      </c>
      <c r="AZ259" s="382">
        <v>95110</v>
      </c>
      <c r="BA259" s="382">
        <v>99750</v>
      </c>
      <c r="BB259" s="382">
        <v>104390</v>
      </c>
      <c r="BC259" s="383">
        <v>109030</v>
      </c>
      <c r="BE259">
        <v>39450</v>
      </c>
      <c r="BF259">
        <v>52100</v>
      </c>
      <c r="BG259">
        <v>55256</v>
      </c>
      <c r="BH259">
        <v>58412</v>
      </c>
      <c r="BI259">
        <v>61568</v>
      </c>
      <c r="BJ259">
        <v>64724</v>
      </c>
      <c r="BK259">
        <v>67880</v>
      </c>
      <c r="BL259">
        <v>71036</v>
      </c>
      <c r="BM259">
        <v>74192</v>
      </c>
      <c r="BN259">
        <v>63100</v>
      </c>
      <c r="BO259">
        <v>83300</v>
      </c>
      <c r="BP259">
        <v>88348</v>
      </c>
      <c r="BQ259">
        <v>93396</v>
      </c>
      <c r="BR259">
        <v>98444</v>
      </c>
      <c r="BS259">
        <v>103492</v>
      </c>
      <c r="BT259">
        <v>108540</v>
      </c>
      <c r="BU259">
        <v>113588</v>
      </c>
      <c r="BV259">
        <v>118636</v>
      </c>
    </row>
    <row r="260" spans="1:74" x14ac:dyDescent="0.35">
      <c r="A260" s="298" t="s">
        <v>450</v>
      </c>
      <c r="C260" s="300">
        <v>41250</v>
      </c>
      <c r="D260" s="300">
        <v>41250</v>
      </c>
      <c r="E260" s="300">
        <v>47437.5</v>
      </c>
      <c r="F260" s="300">
        <v>47437.5</v>
      </c>
      <c r="G260" s="300">
        <v>47437.5</v>
      </c>
      <c r="H260" s="300">
        <v>47850</v>
      </c>
      <c r="I260" s="300">
        <v>51150</v>
      </c>
      <c r="J260" s="300">
        <v>54450</v>
      </c>
      <c r="K260" s="300">
        <v>57750</v>
      </c>
      <c r="L260" s="300">
        <v>61050</v>
      </c>
      <c r="M260" s="300">
        <v>64400</v>
      </c>
      <c r="N260" s="300">
        <v>67650</v>
      </c>
      <c r="O260" s="300">
        <v>70950</v>
      </c>
      <c r="P260" s="300">
        <v>74250</v>
      </c>
      <c r="Q260" s="300">
        <v>77550</v>
      </c>
      <c r="S260" s="381">
        <v>41250</v>
      </c>
      <c r="T260" s="382">
        <v>54450</v>
      </c>
      <c r="U260" s="382">
        <v>57750</v>
      </c>
      <c r="V260" s="382">
        <v>61050</v>
      </c>
      <c r="W260" s="382">
        <v>64350</v>
      </c>
      <c r="X260" s="382">
        <v>67650</v>
      </c>
      <c r="Y260" s="382">
        <v>70950</v>
      </c>
      <c r="Z260" s="382">
        <v>74250</v>
      </c>
      <c r="AA260" s="383">
        <v>77550</v>
      </c>
      <c r="AB260" s="381">
        <v>66000</v>
      </c>
      <c r="AC260" s="382">
        <v>87100</v>
      </c>
      <c r="AD260" s="382">
        <v>92380</v>
      </c>
      <c r="AE260" s="382">
        <v>97660</v>
      </c>
      <c r="AF260" s="382">
        <v>102940</v>
      </c>
      <c r="AG260" s="382">
        <v>108220</v>
      </c>
      <c r="AH260" s="382">
        <v>113500</v>
      </c>
      <c r="AI260" s="382">
        <v>118780</v>
      </c>
      <c r="AJ260" s="383">
        <v>124060</v>
      </c>
      <c r="AL260" s="382">
        <v>42600</v>
      </c>
      <c r="AM260" s="382">
        <v>56250</v>
      </c>
      <c r="AN260" s="382">
        <v>59658</v>
      </c>
      <c r="AO260" s="382">
        <v>63066</v>
      </c>
      <c r="AP260" s="382">
        <v>66474</v>
      </c>
      <c r="AQ260" s="382">
        <v>69882</v>
      </c>
      <c r="AR260" s="382">
        <v>73290</v>
      </c>
      <c r="AS260" s="382">
        <v>76698</v>
      </c>
      <c r="AT260" s="382">
        <v>80106</v>
      </c>
      <c r="AU260" s="381">
        <v>68150</v>
      </c>
      <c r="AV260" s="382">
        <v>89950</v>
      </c>
      <c r="AW260" s="382">
        <v>95402</v>
      </c>
      <c r="AX260" s="382">
        <v>100854</v>
      </c>
      <c r="AY260" s="382">
        <v>106306</v>
      </c>
      <c r="AZ260" s="382">
        <v>111758</v>
      </c>
      <c r="BA260" s="382">
        <v>117210</v>
      </c>
      <c r="BB260" s="382">
        <v>122662</v>
      </c>
      <c r="BC260" s="383">
        <v>128114</v>
      </c>
      <c r="BE260">
        <v>46650</v>
      </c>
      <c r="BF260">
        <v>61600</v>
      </c>
      <c r="BG260">
        <v>65332</v>
      </c>
      <c r="BH260">
        <v>69064</v>
      </c>
      <c r="BI260">
        <v>72796</v>
      </c>
      <c r="BJ260">
        <v>76528</v>
      </c>
      <c r="BK260">
        <v>80260</v>
      </c>
      <c r="BL260">
        <v>83992</v>
      </c>
      <c r="BM260">
        <v>87724</v>
      </c>
      <c r="BN260">
        <v>74650</v>
      </c>
      <c r="BO260">
        <v>98550</v>
      </c>
      <c r="BP260">
        <v>104522</v>
      </c>
      <c r="BQ260">
        <v>110494</v>
      </c>
      <c r="BR260">
        <v>116466</v>
      </c>
      <c r="BS260">
        <v>122438</v>
      </c>
      <c r="BT260">
        <v>128410</v>
      </c>
      <c r="BU260">
        <v>134382</v>
      </c>
      <c r="BV260">
        <v>140354</v>
      </c>
    </row>
    <row r="261" spans="1:74" x14ac:dyDescent="0.35">
      <c r="A261" s="298" t="s">
        <v>451</v>
      </c>
      <c r="C261" s="300">
        <v>39850</v>
      </c>
      <c r="D261" s="300">
        <v>39850</v>
      </c>
      <c r="E261" s="300">
        <v>45827.5</v>
      </c>
      <c r="F261" s="300">
        <v>45827.5</v>
      </c>
      <c r="G261" s="300">
        <v>45827.5</v>
      </c>
      <c r="H261" s="300">
        <v>45827.5</v>
      </c>
      <c r="I261" s="300">
        <v>45827.5</v>
      </c>
      <c r="J261" s="300">
        <v>47850</v>
      </c>
      <c r="K261" s="300">
        <v>50750</v>
      </c>
      <c r="L261" s="300">
        <v>53650</v>
      </c>
      <c r="M261" s="300">
        <v>56600</v>
      </c>
      <c r="N261" s="300">
        <v>59450</v>
      </c>
      <c r="O261" s="300">
        <v>62350</v>
      </c>
      <c r="P261" s="300">
        <v>65250</v>
      </c>
      <c r="Q261" s="300">
        <v>68150</v>
      </c>
      <c r="S261" s="381">
        <v>36250</v>
      </c>
      <c r="T261" s="382">
        <v>47850</v>
      </c>
      <c r="U261" s="382">
        <v>50750</v>
      </c>
      <c r="V261" s="382">
        <v>53650</v>
      </c>
      <c r="W261" s="382">
        <v>56550</v>
      </c>
      <c r="X261" s="382">
        <v>59450</v>
      </c>
      <c r="Y261" s="382">
        <v>62350</v>
      </c>
      <c r="Z261" s="382">
        <v>65250</v>
      </c>
      <c r="AA261" s="383">
        <v>68150</v>
      </c>
      <c r="AB261" s="381">
        <v>58000</v>
      </c>
      <c r="AC261" s="382">
        <v>76550</v>
      </c>
      <c r="AD261" s="382">
        <v>81190</v>
      </c>
      <c r="AE261" s="382">
        <v>85830</v>
      </c>
      <c r="AF261" s="382">
        <v>90470</v>
      </c>
      <c r="AG261" s="382">
        <v>95110</v>
      </c>
      <c r="AH261" s="382">
        <v>99750</v>
      </c>
      <c r="AI261" s="382">
        <v>104390</v>
      </c>
      <c r="AJ261" s="383">
        <v>109030</v>
      </c>
      <c r="AL261" s="382">
        <v>36850</v>
      </c>
      <c r="AM261" s="382">
        <v>48650</v>
      </c>
      <c r="AN261" s="382">
        <v>51598</v>
      </c>
      <c r="AO261" s="382">
        <v>54546</v>
      </c>
      <c r="AP261" s="382">
        <v>57494</v>
      </c>
      <c r="AQ261" s="382">
        <v>60442</v>
      </c>
      <c r="AR261" s="382">
        <v>63390</v>
      </c>
      <c r="AS261" s="382">
        <v>66338</v>
      </c>
      <c r="AT261" s="382">
        <v>69286</v>
      </c>
      <c r="AU261" s="381">
        <v>58950</v>
      </c>
      <c r="AV261" s="382">
        <v>77800</v>
      </c>
      <c r="AW261" s="382">
        <v>82516</v>
      </c>
      <c r="AX261" s="382">
        <v>87232</v>
      </c>
      <c r="AY261" s="382">
        <v>91948</v>
      </c>
      <c r="AZ261" s="382">
        <v>96664</v>
      </c>
      <c r="BA261" s="382">
        <v>101380</v>
      </c>
      <c r="BB261" s="382">
        <v>106096</v>
      </c>
      <c r="BC261" s="383">
        <v>110812</v>
      </c>
      <c r="BE261">
        <v>40150</v>
      </c>
      <c r="BF261">
        <v>53000</v>
      </c>
      <c r="BG261">
        <v>56212</v>
      </c>
      <c r="BH261">
        <v>59424</v>
      </c>
      <c r="BI261">
        <v>62636</v>
      </c>
      <c r="BJ261">
        <v>65848</v>
      </c>
      <c r="BK261">
        <v>69060</v>
      </c>
      <c r="BL261">
        <v>72272</v>
      </c>
      <c r="BM261">
        <v>75484</v>
      </c>
      <c r="BN261">
        <v>64250</v>
      </c>
      <c r="BO261">
        <v>84800</v>
      </c>
      <c r="BP261">
        <v>89940</v>
      </c>
      <c r="BQ261">
        <v>95080</v>
      </c>
      <c r="BR261">
        <v>100220</v>
      </c>
      <c r="BS261">
        <v>105360</v>
      </c>
      <c r="BT261">
        <v>110500</v>
      </c>
      <c r="BU261">
        <v>115640</v>
      </c>
      <c r="BV261">
        <v>120780</v>
      </c>
    </row>
    <row r="262" spans="1:74" x14ac:dyDescent="0.35">
      <c r="A262" s="298" t="s">
        <v>452</v>
      </c>
      <c r="C262" s="300">
        <v>39850</v>
      </c>
      <c r="D262" s="300">
        <v>39850</v>
      </c>
      <c r="E262" s="300">
        <v>45827.5</v>
      </c>
      <c r="F262" s="300">
        <v>45827.5</v>
      </c>
      <c r="G262" s="300">
        <v>45827.5</v>
      </c>
      <c r="H262" s="300">
        <v>45827.5</v>
      </c>
      <c r="I262" s="300">
        <v>45827.5</v>
      </c>
      <c r="J262" s="300">
        <v>48350</v>
      </c>
      <c r="K262" s="300">
        <v>51250</v>
      </c>
      <c r="L262" s="300">
        <v>54200</v>
      </c>
      <c r="M262" s="300">
        <v>57100</v>
      </c>
      <c r="N262" s="300">
        <v>60050</v>
      </c>
      <c r="O262" s="300">
        <v>63000</v>
      </c>
      <c r="P262" s="300">
        <v>65900</v>
      </c>
      <c r="Q262" s="300">
        <v>68850</v>
      </c>
      <c r="S262" s="381">
        <v>36600</v>
      </c>
      <c r="T262" s="382">
        <v>48350</v>
      </c>
      <c r="U262" s="382">
        <v>51278</v>
      </c>
      <c r="V262" s="382">
        <v>54206</v>
      </c>
      <c r="W262" s="382">
        <v>57134</v>
      </c>
      <c r="X262" s="382">
        <v>60062</v>
      </c>
      <c r="Y262" s="382">
        <v>62990</v>
      </c>
      <c r="Z262" s="382">
        <v>65918</v>
      </c>
      <c r="AA262" s="383">
        <v>68846</v>
      </c>
      <c r="AB262" s="381">
        <v>58550</v>
      </c>
      <c r="AC262" s="382">
        <v>77300</v>
      </c>
      <c r="AD262" s="382">
        <v>81984</v>
      </c>
      <c r="AE262" s="382">
        <v>86668</v>
      </c>
      <c r="AF262" s="382">
        <v>91352</v>
      </c>
      <c r="AG262" s="382">
        <v>96036</v>
      </c>
      <c r="AH262" s="382">
        <v>100720</v>
      </c>
      <c r="AI262" s="382">
        <v>105404</v>
      </c>
      <c r="AJ262" s="383">
        <v>110088</v>
      </c>
      <c r="AL262" s="382">
        <v>37550</v>
      </c>
      <c r="AM262" s="382">
        <v>49600</v>
      </c>
      <c r="AN262" s="382">
        <v>52604</v>
      </c>
      <c r="AO262" s="382">
        <v>55608</v>
      </c>
      <c r="AP262" s="382">
        <v>58612</v>
      </c>
      <c r="AQ262" s="382">
        <v>61616</v>
      </c>
      <c r="AR262" s="382">
        <v>64620</v>
      </c>
      <c r="AS262" s="382">
        <v>67624</v>
      </c>
      <c r="AT262" s="382">
        <v>70628</v>
      </c>
      <c r="AU262" s="381">
        <v>60100</v>
      </c>
      <c r="AV262" s="382">
        <v>79350</v>
      </c>
      <c r="AW262" s="382">
        <v>84158</v>
      </c>
      <c r="AX262" s="382">
        <v>88966</v>
      </c>
      <c r="AY262" s="382">
        <v>93774</v>
      </c>
      <c r="AZ262" s="382">
        <v>98582</v>
      </c>
      <c r="BA262" s="382">
        <v>103390</v>
      </c>
      <c r="BB262" s="382">
        <v>108198</v>
      </c>
      <c r="BC262" s="383">
        <v>113006</v>
      </c>
      <c r="BE262">
        <v>40600</v>
      </c>
      <c r="BF262">
        <v>53600</v>
      </c>
      <c r="BG262">
        <v>56848</v>
      </c>
      <c r="BH262">
        <v>60096</v>
      </c>
      <c r="BI262">
        <v>63344</v>
      </c>
      <c r="BJ262">
        <v>66592</v>
      </c>
      <c r="BK262">
        <v>69840</v>
      </c>
      <c r="BL262">
        <v>73088</v>
      </c>
      <c r="BM262">
        <v>76336</v>
      </c>
      <c r="BN262">
        <v>64950</v>
      </c>
      <c r="BO262">
        <v>85750</v>
      </c>
      <c r="BP262">
        <v>90946</v>
      </c>
      <c r="BQ262">
        <v>96142</v>
      </c>
      <c r="BR262">
        <v>101338</v>
      </c>
      <c r="BS262">
        <v>106534</v>
      </c>
      <c r="BT262">
        <v>111730</v>
      </c>
      <c r="BU262">
        <v>116926</v>
      </c>
      <c r="BV262">
        <v>122122</v>
      </c>
    </row>
    <row r="263" spans="1:74" x14ac:dyDescent="0.35">
      <c r="A263" s="298" t="s">
        <v>453</v>
      </c>
      <c r="C263" s="300">
        <v>39850</v>
      </c>
      <c r="D263" s="300">
        <v>39850</v>
      </c>
      <c r="E263" s="300">
        <v>45827.5</v>
      </c>
      <c r="F263" s="300">
        <v>45827.5</v>
      </c>
      <c r="G263" s="300">
        <v>45827.5</v>
      </c>
      <c r="H263" s="300">
        <v>45827.5</v>
      </c>
      <c r="I263" s="300">
        <v>45827.5</v>
      </c>
      <c r="J263" s="300">
        <v>48350</v>
      </c>
      <c r="K263" s="300">
        <v>51250</v>
      </c>
      <c r="L263" s="300">
        <v>54200</v>
      </c>
      <c r="M263" s="300">
        <v>57100</v>
      </c>
      <c r="N263" s="300">
        <v>60050</v>
      </c>
      <c r="O263" s="300">
        <v>63000</v>
      </c>
      <c r="P263" s="300">
        <v>65900</v>
      </c>
      <c r="Q263" s="300">
        <v>68850</v>
      </c>
      <c r="S263" s="381">
        <v>36600</v>
      </c>
      <c r="T263" s="382">
        <v>48350</v>
      </c>
      <c r="U263" s="382">
        <v>51278</v>
      </c>
      <c r="V263" s="382">
        <v>54206</v>
      </c>
      <c r="W263" s="382">
        <v>57134</v>
      </c>
      <c r="X263" s="382">
        <v>60062</v>
      </c>
      <c r="Y263" s="382">
        <v>62990</v>
      </c>
      <c r="Z263" s="382">
        <v>65918</v>
      </c>
      <c r="AA263" s="383">
        <v>68846</v>
      </c>
      <c r="AB263" s="381">
        <v>58550</v>
      </c>
      <c r="AC263" s="382">
        <v>77300</v>
      </c>
      <c r="AD263" s="382">
        <v>81984</v>
      </c>
      <c r="AE263" s="382">
        <v>86668</v>
      </c>
      <c r="AF263" s="382">
        <v>91352</v>
      </c>
      <c r="AG263" s="382">
        <v>96036</v>
      </c>
      <c r="AH263" s="382">
        <v>100720</v>
      </c>
      <c r="AI263" s="382">
        <v>105404</v>
      </c>
      <c r="AJ263" s="383">
        <v>110088</v>
      </c>
      <c r="AL263" s="382">
        <v>38400</v>
      </c>
      <c r="AM263" s="382">
        <v>50700</v>
      </c>
      <c r="AN263" s="382">
        <v>53772</v>
      </c>
      <c r="AO263" s="382">
        <v>56844</v>
      </c>
      <c r="AP263" s="382">
        <v>59916</v>
      </c>
      <c r="AQ263" s="382">
        <v>62988</v>
      </c>
      <c r="AR263" s="382">
        <v>66060</v>
      </c>
      <c r="AS263" s="382">
        <v>69132</v>
      </c>
      <c r="AT263" s="382">
        <v>72204</v>
      </c>
      <c r="AU263" s="381">
        <v>61450</v>
      </c>
      <c r="AV263" s="382">
        <v>81100</v>
      </c>
      <c r="AW263" s="382">
        <v>86016</v>
      </c>
      <c r="AX263" s="382">
        <v>90932</v>
      </c>
      <c r="AY263" s="382">
        <v>95848</v>
      </c>
      <c r="AZ263" s="382">
        <v>100764</v>
      </c>
      <c r="BA263" s="382">
        <v>105680</v>
      </c>
      <c r="BB263" s="382">
        <v>110596</v>
      </c>
      <c r="BC263" s="383">
        <v>115512</v>
      </c>
      <c r="BE263">
        <v>42950</v>
      </c>
      <c r="BF263">
        <v>56700</v>
      </c>
      <c r="BG263">
        <v>60136</v>
      </c>
      <c r="BH263">
        <v>63572</v>
      </c>
      <c r="BI263">
        <v>67008</v>
      </c>
      <c r="BJ263">
        <v>70444</v>
      </c>
      <c r="BK263">
        <v>73880</v>
      </c>
      <c r="BL263">
        <v>77316</v>
      </c>
      <c r="BM263">
        <v>80752</v>
      </c>
      <c r="BN263">
        <v>68700</v>
      </c>
      <c r="BO263">
        <v>90700</v>
      </c>
      <c r="BP263">
        <v>96196</v>
      </c>
      <c r="BQ263">
        <v>101692</v>
      </c>
      <c r="BR263">
        <v>107188</v>
      </c>
      <c r="BS263">
        <v>112684</v>
      </c>
      <c r="BT263">
        <v>118180</v>
      </c>
      <c r="BU263">
        <v>123676</v>
      </c>
      <c r="BV263">
        <v>129172</v>
      </c>
    </row>
    <row r="264" spans="1:74" x14ac:dyDescent="0.35">
      <c r="A264" s="298" t="s">
        <v>454</v>
      </c>
      <c r="C264" s="300">
        <v>39850</v>
      </c>
      <c r="D264" s="300">
        <v>39850</v>
      </c>
      <c r="E264" s="300">
        <v>45827.5</v>
      </c>
      <c r="F264" s="300">
        <v>45827.5</v>
      </c>
      <c r="G264" s="300">
        <v>45827.5</v>
      </c>
      <c r="H264" s="300">
        <v>45827.5</v>
      </c>
      <c r="I264" s="300">
        <v>45827.5</v>
      </c>
      <c r="J264" s="300">
        <v>47850</v>
      </c>
      <c r="K264" s="300">
        <v>50750</v>
      </c>
      <c r="L264" s="300">
        <v>53650</v>
      </c>
      <c r="M264" s="300">
        <v>56600</v>
      </c>
      <c r="N264" s="300">
        <v>59450</v>
      </c>
      <c r="O264" s="300">
        <v>62350</v>
      </c>
      <c r="P264" s="300">
        <v>65250</v>
      </c>
      <c r="Q264" s="300">
        <v>68150</v>
      </c>
      <c r="S264" s="381">
        <v>36250</v>
      </c>
      <c r="T264" s="382">
        <v>47850</v>
      </c>
      <c r="U264" s="382">
        <v>50750</v>
      </c>
      <c r="V264" s="382">
        <v>53650</v>
      </c>
      <c r="W264" s="382">
        <v>56550</v>
      </c>
      <c r="X264" s="382">
        <v>59450</v>
      </c>
      <c r="Y264" s="382">
        <v>62350</v>
      </c>
      <c r="Z264" s="382">
        <v>65250</v>
      </c>
      <c r="AA264" s="383">
        <v>68150</v>
      </c>
      <c r="AB264" s="381">
        <v>58000</v>
      </c>
      <c r="AC264" s="382">
        <v>76550</v>
      </c>
      <c r="AD264" s="382">
        <v>81190</v>
      </c>
      <c r="AE264" s="382">
        <v>85830</v>
      </c>
      <c r="AF264" s="382">
        <v>90470</v>
      </c>
      <c r="AG264" s="382">
        <v>95110</v>
      </c>
      <c r="AH264" s="382">
        <v>99750</v>
      </c>
      <c r="AI264" s="382">
        <v>104390</v>
      </c>
      <c r="AJ264" s="383">
        <v>109030</v>
      </c>
      <c r="AL264" s="382">
        <v>36250</v>
      </c>
      <c r="AM264" s="382">
        <v>47850</v>
      </c>
      <c r="AN264" s="382">
        <v>50750</v>
      </c>
      <c r="AO264" s="382">
        <v>53650</v>
      </c>
      <c r="AP264" s="382">
        <v>56550</v>
      </c>
      <c r="AQ264" s="382">
        <v>59450</v>
      </c>
      <c r="AR264" s="382">
        <v>62350</v>
      </c>
      <c r="AS264" s="382">
        <v>65250</v>
      </c>
      <c r="AT264" s="382">
        <v>68150</v>
      </c>
      <c r="AU264" s="381">
        <v>58000</v>
      </c>
      <c r="AV264" s="382">
        <v>76550</v>
      </c>
      <c r="AW264" s="382">
        <v>81190</v>
      </c>
      <c r="AX264" s="382">
        <v>85830</v>
      </c>
      <c r="AY264" s="382">
        <v>90470</v>
      </c>
      <c r="AZ264" s="382">
        <v>95110</v>
      </c>
      <c r="BA264" s="382">
        <v>99750</v>
      </c>
      <c r="BB264" s="382">
        <v>104390</v>
      </c>
      <c r="BC264" s="383">
        <v>109030</v>
      </c>
      <c r="BE264">
        <v>39450</v>
      </c>
      <c r="BF264">
        <v>52100</v>
      </c>
      <c r="BG264">
        <v>55256</v>
      </c>
      <c r="BH264">
        <v>58412</v>
      </c>
      <c r="BI264">
        <v>61568</v>
      </c>
      <c r="BJ264">
        <v>64724</v>
      </c>
      <c r="BK264">
        <v>67880</v>
      </c>
      <c r="BL264">
        <v>71036</v>
      </c>
      <c r="BM264">
        <v>74192</v>
      </c>
      <c r="BN264">
        <v>63100</v>
      </c>
      <c r="BO264">
        <v>83300</v>
      </c>
      <c r="BP264">
        <v>88348</v>
      </c>
      <c r="BQ264">
        <v>93396</v>
      </c>
      <c r="BR264">
        <v>98444</v>
      </c>
      <c r="BS264">
        <v>103492</v>
      </c>
      <c r="BT264">
        <v>108540</v>
      </c>
      <c r="BU264">
        <v>113588</v>
      </c>
      <c r="BV264">
        <v>118636</v>
      </c>
    </row>
    <row r="265" spans="1:74" x14ac:dyDescent="0.35">
      <c r="A265" s="298" t="s">
        <v>455</v>
      </c>
      <c r="C265" s="300">
        <v>39850</v>
      </c>
      <c r="D265" s="300">
        <v>39850</v>
      </c>
      <c r="E265" s="300">
        <v>45827.5</v>
      </c>
      <c r="F265" s="300">
        <v>45827.5</v>
      </c>
      <c r="G265" s="300">
        <v>45827.5</v>
      </c>
      <c r="H265" s="300">
        <v>45827.5</v>
      </c>
      <c r="I265" s="300">
        <v>45827.5</v>
      </c>
      <c r="J265" s="300">
        <v>47850</v>
      </c>
      <c r="K265" s="300">
        <v>50750</v>
      </c>
      <c r="L265" s="300">
        <v>53650</v>
      </c>
      <c r="M265" s="300">
        <v>56600</v>
      </c>
      <c r="N265" s="300">
        <v>59450</v>
      </c>
      <c r="O265" s="300">
        <v>62350</v>
      </c>
      <c r="P265" s="300">
        <v>65250</v>
      </c>
      <c r="Q265" s="300">
        <v>68150</v>
      </c>
      <c r="S265" s="381">
        <v>36250</v>
      </c>
      <c r="T265" s="382">
        <v>47850</v>
      </c>
      <c r="U265" s="382">
        <v>50750</v>
      </c>
      <c r="V265" s="382">
        <v>53650</v>
      </c>
      <c r="W265" s="382">
        <v>56550</v>
      </c>
      <c r="X265" s="382">
        <v>59450</v>
      </c>
      <c r="Y265" s="382">
        <v>62350</v>
      </c>
      <c r="Z265" s="382">
        <v>65250</v>
      </c>
      <c r="AA265" s="383">
        <v>68150</v>
      </c>
      <c r="AB265" s="381">
        <v>58000</v>
      </c>
      <c r="AC265" s="382">
        <v>76550</v>
      </c>
      <c r="AD265" s="382">
        <v>81190</v>
      </c>
      <c r="AE265" s="382">
        <v>85830</v>
      </c>
      <c r="AF265" s="382">
        <v>90470</v>
      </c>
      <c r="AG265" s="382">
        <v>95110</v>
      </c>
      <c r="AH265" s="382">
        <v>99750</v>
      </c>
      <c r="AI265" s="382">
        <v>104390</v>
      </c>
      <c r="AJ265" s="383">
        <v>109030</v>
      </c>
      <c r="AL265" s="382">
        <v>36250</v>
      </c>
      <c r="AM265" s="382">
        <v>47850</v>
      </c>
      <c r="AN265" s="382">
        <v>50750</v>
      </c>
      <c r="AO265" s="382">
        <v>53650</v>
      </c>
      <c r="AP265" s="382">
        <v>56550</v>
      </c>
      <c r="AQ265" s="382">
        <v>59450</v>
      </c>
      <c r="AR265" s="382">
        <v>62350</v>
      </c>
      <c r="AS265" s="382">
        <v>65250</v>
      </c>
      <c r="AT265" s="382">
        <v>68150</v>
      </c>
      <c r="AU265" s="381">
        <v>58000</v>
      </c>
      <c r="AV265" s="382">
        <v>76550</v>
      </c>
      <c r="AW265" s="382">
        <v>81190</v>
      </c>
      <c r="AX265" s="382">
        <v>85830</v>
      </c>
      <c r="AY265" s="382">
        <v>90470</v>
      </c>
      <c r="AZ265" s="382">
        <v>95110</v>
      </c>
      <c r="BA265" s="382">
        <v>99750</v>
      </c>
      <c r="BB265" s="382">
        <v>104390</v>
      </c>
      <c r="BC265" s="383">
        <v>109030</v>
      </c>
      <c r="BE265">
        <v>39450</v>
      </c>
      <c r="BF265">
        <v>52100</v>
      </c>
      <c r="BG265">
        <v>55256</v>
      </c>
      <c r="BH265">
        <v>58412</v>
      </c>
      <c r="BI265">
        <v>61568</v>
      </c>
      <c r="BJ265">
        <v>64724</v>
      </c>
      <c r="BK265">
        <v>67880</v>
      </c>
      <c r="BL265">
        <v>71036</v>
      </c>
      <c r="BM265">
        <v>74192</v>
      </c>
      <c r="BN265">
        <v>63100</v>
      </c>
      <c r="BO265">
        <v>83300</v>
      </c>
      <c r="BP265">
        <v>88348</v>
      </c>
      <c r="BQ265">
        <v>93396</v>
      </c>
      <c r="BR265">
        <v>98444</v>
      </c>
      <c r="BS265">
        <v>103492</v>
      </c>
      <c r="BT265">
        <v>108540</v>
      </c>
      <c r="BU265">
        <v>113588</v>
      </c>
      <c r="BV265">
        <v>118636</v>
      </c>
    </row>
    <row r="266" spans="1:74" x14ac:dyDescent="0.35">
      <c r="A266" s="298" t="s">
        <v>456</v>
      </c>
      <c r="C266" s="300">
        <v>39850</v>
      </c>
      <c r="D266" s="300">
        <v>39850</v>
      </c>
      <c r="E266" s="300">
        <v>45827.5</v>
      </c>
      <c r="F266" s="300">
        <v>45827.5</v>
      </c>
      <c r="G266" s="300">
        <v>45827.5</v>
      </c>
      <c r="H266" s="300">
        <v>45827.5</v>
      </c>
      <c r="I266" s="300">
        <v>45827.5</v>
      </c>
      <c r="J266" s="300">
        <v>47850</v>
      </c>
      <c r="K266" s="300">
        <v>50750</v>
      </c>
      <c r="L266" s="300">
        <v>53650</v>
      </c>
      <c r="M266" s="300">
        <v>56600</v>
      </c>
      <c r="N266" s="300">
        <v>59450</v>
      </c>
      <c r="O266" s="300">
        <v>62350</v>
      </c>
      <c r="P266" s="300">
        <v>65250</v>
      </c>
      <c r="Q266" s="300">
        <v>68150</v>
      </c>
      <c r="S266" s="381">
        <v>36250</v>
      </c>
      <c r="T266" s="382">
        <v>47850</v>
      </c>
      <c r="U266" s="382">
        <v>50750</v>
      </c>
      <c r="V266" s="382">
        <v>53650</v>
      </c>
      <c r="W266" s="382">
        <v>56550</v>
      </c>
      <c r="X266" s="382">
        <v>59450</v>
      </c>
      <c r="Y266" s="382">
        <v>62350</v>
      </c>
      <c r="Z266" s="382">
        <v>65250</v>
      </c>
      <c r="AA266" s="383">
        <v>68150</v>
      </c>
      <c r="AB266" s="381">
        <v>58000</v>
      </c>
      <c r="AC266" s="382">
        <v>76550</v>
      </c>
      <c r="AD266" s="382">
        <v>81190</v>
      </c>
      <c r="AE266" s="382">
        <v>85830</v>
      </c>
      <c r="AF266" s="382">
        <v>90470</v>
      </c>
      <c r="AG266" s="382">
        <v>95110</v>
      </c>
      <c r="AH266" s="382">
        <v>99750</v>
      </c>
      <c r="AI266" s="382">
        <v>104390</v>
      </c>
      <c r="AJ266" s="383">
        <v>109030</v>
      </c>
      <c r="AL266" s="382">
        <v>36250</v>
      </c>
      <c r="AM266" s="382">
        <v>47850</v>
      </c>
      <c r="AN266" s="382">
        <v>50750</v>
      </c>
      <c r="AO266" s="382">
        <v>53650</v>
      </c>
      <c r="AP266" s="382">
        <v>56550</v>
      </c>
      <c r="AQ266" s="382">
        <v>59450</v>
      </c>
      <c r="AR266" s="382">
        <v>62350</v>
      </c>
      <c r="AS266" s="382">
        <v>65250</v>
      </c>
      <c r="AT266" s="382">
        <v>68150</v>
      </c>
      <c r="AU266" s="381">
        <v>58000</v>
      </c>
      <c r="AV266" s="382">
        <v>76550</v>
      </c>
      <c r="AW266" s="382">
        <v>81190</v>
      </c>
      <c r="AX266" s="382">
        <v>85830</v>
      </c>
      <c r="AY266" s="382">
        <v>90470</v>
      </c>
      <c r="AZ266" s="382">
        <v>95110</v>
      </c>
      <c r="BA266" s="382">
        <v>99750</v>
      </c>
      <c r="BB266" s="382">
        <v>104390</v>
      </c>
      <c r="BC266" s="383">
        <v>109030</v>
      </c>
      <c r="BE266">
        <v>39450</v>
      </c>
      <c r="BF266">
        <v>52100</v>
      </c>
      <c r="BG266">
        <v>55256</v>
      </c>
      <c r="BH266">
        <v>58412</v>
      </c>
      <c r="BI266">
        <v>61568</v>
      </c>
      <c r="BJ266">
        <v>64724</v>
      </c>
      <c r="BK266">
        <v>67880</v>
      </c>
      <c r="BL266">
        <v>71036</v>
      </c>
      <c r="BM266">
        <v>74192</v>
      </c>
      <c r="BN266">
        <v>63100</v>
      </c>
      <c r="BO266">
        <v>83300</v>
      </c>
      <c r="BP266">
        <v>88348</v>
      </c>
      <c r="BQ266">
        <v>93396</v>
      </c>
      <c r="BR266">
        <v>98444</v>
      </c>
      <c r="BS266">
        <v>103492</v>
      </c>
      <c r="BT266">
        <v>108540</v>
      </c>
      <c r="BU266">
        <v>113588</v>
      </c>
      <c r="BV266">
        <v>118636</v>
      </c>
    </row>
    <row r="267" spans="1:74" x14ac:dyDescent="0.35">
      <c r="A267" s="298" t="s">
        <v>457</v>
      </c>
      <c r="C267" s="300">
        <v>39850</v>
      </c>
      <c r="D267" s="300">
        <v>39850</v>
      </c>
      <c r="E267" s="300">
        <v>45827.5</v>
      </c>
      <c r="F267" s="300">
        <v>45827.5</v>
      </c>
      <c r="G267" s="300">
        <v>45827.5</v>
      </c>
      <c r="H267" s="300">
        <v>45827.5</v>
      </c>
      <c r="I267" s="300">
        <v>45827.5</v>
      </c>
      <c r="J267" s="300">
        <v>47850</v>
      </c>
      <c r="K267" s="300">
        <v>50750</v>
      </c>
      <c r="L267" s="300">
        <v>53650</v>
      </c>
      <c r="M267" s="300">
        <v>56600</v>
      </c>
      <c r="N267" s="300">
        <v>59450</v>
      </c>
      <c r="O267" s="300">
        <v>62350</v>
      </c>
      <c r="P267" s="300">
        <v>65250</v>
      </c>
      <c r="Q267" s="300">
        <v>68150</v>
      </c>
      <c r="S267" s="381">
        <v>36250</v>
      </c>
      <c r="T267" s="382">
        <v>47850</v>
      </c>
      <c r="U267" s="382">
        <v>50750</v>
      </c>
      <c r="V267" s="382">
        <v>53650</v>
      </c>
      <c r="W267" s="382">
        <v>56550</v>
      </c>
      <c r="X267" s="382">
        <v>59450</v>
      </c>
      <c r="Y267" s="382">
        <v>62350</v>
      </c>
      <c r="Z267" s="382">
        <v>65250</v>
      </c>
      <c r="AA267" s="383">
        <v>68150</v>
      </c>
      <c r="AB267" s="381">
        <v>58000</v>
      </c>
      <c r="AC267" s="382">
        <v>76550</v>
      </c>
      <c r="AD267" s="382">
        <v>81190</v>
      </c>
      <c r="AE267" s="382">
        <v>85830</v>
      </c>
      <c r="AF267" s="382">
        <v>90470</v>
      </c>
      <c r="AG267" s="382">
        <v>95110</v>
      </c>
      <c r="AH267" s="382">
        <v>99750</v>
      </c>
      <c r="AI267" s="382">
        <v>104390</v>
      </c>
      <c r="AJ267" s="383">
        <v>109030</v>
      </c>
      <c r="AL267" s="382">
        <v>36250</v>
      </c>
      <c r="AM267" s="382">
        <v>47850</v>
      </c>
      <c r="AN267" s="382">
        <v>50750</v>
      </c>
      <c r="AO267" s="382">
        <v>53650</v>
      </c>
      <c r="AP267" s="382">
        <v>56550</v>
      </c>
      <c r="AQ267" s="382">
        <v>59450</v>
      </c>
      <c r="AR267" s="382">
        <v>62350</v>
      </c>
      <c r="AS267" s="382">
        <v>65250</v>
      </c>
      <c r="AT267" s="382">
        <v>68150</v>
      </c>
      <c r="AU267" s="381">
        <v>58000</v>
      </c>
      <c r="AV267" s="382">
        <v>76550</v>
      </c>
      <c r="AW267" s="382">
        <v>81190</v>
      </c>
      <c r="AX267" s="382">
        <v>85830</v>
      </c>
      <c r="AY267" s="382">
        <v>90470</v>
      </c>
      <c r="AZ267" s="382">
        <v>95110</v>
      </c>
      <c r="BA267" s="382">
        <v>99750</v>
      </c>
      <c r="BB267" s="382">
        <v>104390</v>
      </c>
      <c r="BC267" s="383">
        <v>109030</v>
      </c>
      <c r="BE267">
        <v>39450</v>
      </c>
      <c r="BF267">
        <v>52100</v>
      </c>
      <c r="BG267">
        <v>55256</v>
      </c>
      <c r="BH267">
        <v>58412</v>
      </c>
      <c r="BI267">
        <v>61568</v>
      </c>
      <c r="BJ267">
        <v>64724</v>
      </c>
      <c r="BK267">
        <v>67880</v>
      </c>
      <c r="BL267">
        <v>71036</v>
      </c>
      <c r="BM267">
        <v>74192</v>
      </c>
      <c r="BN267">
        <v>63100</v>
      </c>
      <c r="BO267">
        <v>83300</v>
      </c>
      <c r="BP267">
        <v>88348</v>
      </c>
      <c r="BQ267">
        <v>93396</v>
      </c>
      <c r="BR267">
        <v>98444</v>
      </c>
      <c r="BS267">
        <v>103492</v>
      </c>
      <c r="BT267">
        <v>108540</v>
      </c>
      <c r="BU267">
        <v>113588</v>
      </c>
      <c r="BV267">
        <v>118636</v>
      </c>
    </row>
    <row r="268" spans="1:74" x14ac:dyDescent="0.35">
      <c r="A268" s="298" t="s">
        <v>458</v>
      </c>
      <c r="C268" s="300">
        <v>39850</v>
      </c>
      <c r="D268" s="300">
        <v>39850</v>
      </c>
      <c r="E268" s="300">
        <v>45827.5</v>
      </c>
      <c r="F268" s="300">
        <v>45827.5</v>
      </c>
      <c r="G268" s="300">
        <v>45827.5</v>
      </c>
      <c r="H268" s="300">
        <v>45827.5</v>
      </c>
      <c r="I268" s="300">
        <v>45827.5</v>
      </c>
      <c r="J268" s="300">
        <v>47850</v>
      </c>
      <c r="K268" s="300">
        <v>50750</v>
      </c>
      <c r="L268" s="300">
        <v>53650</v>
      </c>
      <c r="M268" s="300">
        <v>56600</v>
      </c>
      <c r="N268" s="300">
        <v>59450</v>
      </c>
      <c r="O268" s="300">
        <v>62350</v>
      </c>
      <c r="P268" s="300">
        <v>65250</v>
      </c>
      <c r="Q268" s="300">
        <v>68150</v>
      </c>
      <c r="S268" s="381">
        <v>36250</v>
      </c>
      <c r="T268" s="382">
        <v>47850</v>
      </c>
      <c r="U268" s="382">
        <v>50750</v>
      </c>
      <c r="V268" s="382">
        <v>53650</v>
      </c>
      <c r="W268" s="382">
        <v>56550</v>
      </c>
      <c r="X268" s="382">
        <v>59450</v>
      </c>
      <c r="Y268" s="382">
        <v>62350</v>
      </c>
      <c r="Z268" s="382">
        <v>65250</v>
      </c>
      <c r="AA268" s="383">
        <v>68150</v>
      </c>
      <c r="AB268" s="381">
        <v>58000</v>
      </c>
      <c r="AC268" s="382">
        <v>76550</v>
      </c>
      <c r="AD268" s="382">
        <v>81190</v>
      </c>
      <c r="AE268" s="382">
        <v>85830</v>
      </c>
      <c r="AF268" s="382">
        <v>90470</v>
      </c>
      <c r="AG268" s="382">
        <v>95110</v>
      </c>
      <c r="AH268" s="382">
        <v>99750</v>
      </c>
      <c r="AI268" s="382">
        <v>104390</v>
      </c>
      <c r="AJ268" s="383">
        <v>109030</v>
      </c>
      <c r="AL268" s="382">
        <v>36250</v>
      </c>
      <c r="AM268" s="382">
        <v>47850</v>
      </c>
      <c r="AN268" s="382">
        <v>50750</v>
      </c>
      <c r="AO268" s="382">
        <v>53650</v>
      </c>
      <c r="AP268" s="382">
        <v>56550</v>
      </c>
      <c r="AQ268" s="382">
        <v>59450</v>
      </c>
      <c r="AR268" s="382">
        <v>62350</v>
      </c>
      <c r="AS268" s="382">
        <v>65250</v>
      </c>
      <c r="AT268" s="382">
        <v>68150</v>
      </c>
      <c r="AU268" s="381">
        <v>58000</v>
      </c>
      <c r="AV268" s="382">
        <v>76550</v>
      </c>
      <c r="AW268" s="382">
        <v>81190</v>
      </c>
      <c r="AX268" s="382">
        <v>85830</v>
      </c>
      <c r="AY268" s="382">
        <v>90470</v>
      </c>
      <c r="AZ268" s="382">
        <v>95110</v>
      </c>
      <c r="BA268" s="382">
        <v>99750</v>
      </c>
      <c r="BB268" s="382">
        <v>104390</v>
      </c>
      <c r="BC268" s="383">
        <v>109030</v>
      </c>
      <c r="BE268">
        <v>39650</v>
      </c>
      <c r="BF268">
        <v>52350</v>
      </c>
      <c r="BG268">
        <v>55522</v>
      </c>
      <c r="BH268">
        <v>58694</v>
      </c>
      <c r="BI268">
        <v>61866</v>
      </c>
      <c r="BJ268">
        <v>65038</v>
      </c>
      <c r="BK268">
        <v>68210</v>
      </c>
      <c r="BL268">
        <v>71382</v>
      </c>
      <c r="BM268">
        <v>74554</v>
      </c>
      <c r="BN268">
        <v>63450</v>
      </c>
      <c r="BO268">
        <v>83750</v>
      </c>
      <c r="BP268">
        <v>88826</v>
      </c>
      <c r="BQ268">
        <v>93902</v>
      </c>
      <c r="BR268">
        <v>98978</v>
      </c>
      <c r="BS268">
        <v>104054</v>
      </c>
      <c r="BT268">
        <v>109130</v>
      </c>
      <c r="BU268">
        <v>114206</v>
      </c>
      <c r="BV268">
        <v>119282</v>
      </c>
    </row>
    <row r="269" spans="1:74" x14ac:dyDescent="0.35">
      <c r="A269" s="298" t="s">
        <v>459</v>
      </c>
      <c r="C269" s="300">
        <v>44600</v>
      </c>
      <c r="D269" s="300">
        <v>44600</v>
      </c>
      <c r="E269" s="300">
        <v>51290</v>
      </c>
      <c r="F269" s="300">
        <v>51290</v>
      </c>
      <c r="G269" s="300">
        <v>51290</v>
      </c>
      <c r="H269" s="300">
        <v>51750</v>
      </c>
      <c r="I269" s="300">
        <v>55350</v>
      </c>
      <c r="J269" s="300">
        <v>58900</v>
      </c>
      <c r="K269" s="300">
        <v>62450</v>
      </c>
      <c r="L269" s="300">
        <v>66050</v>
      </c>
      <c r="M269" s="300">
        <v>69600</v>
      </c>
      <c r="N269" s="300">
        <v>73150</v>
      </c>
      <c r="O269" s="300">
        <v>76750</v>
      </c>
      <c r="P269" s="300">
        <v>80300</v>
      </c>
      <c r="Q269" s="300">
        <v>83850</v>
      </c>
      <c r="S269" s="381">
        <v>44600</v>
      </c>
      <c r="T269" s="382">
        <v>58900</v>
      </c>
      <c r="U269" s="382">
        <v>62468</v>
      </c>
      <c r="V269" s="382">
        <v>66036</v>
      </c>
      <c r="W269" s="382">
        <v>69604</v>
      </c>
      <c r="X269" s="382">
        <v>73172</v>
      </c>
      <c r="Y269" s="382">
        <v>76740</v>
      </c>
      <c r="Z269" s="382">
        <v>80308</v>
      </c>
      <c r="AA269" s="383">
        <v>83876</v>
      </c>
      <c r="AB269" s="381">
        <v>71350</v>
      </c>
      <c r="AC269" s="382">
        <v>94200</v>
      </c>
      <c r="AD269" s="382">
        <v>99908</v>
      </c>
      <c r="AE269" s="382">
        <v>105616</v>
      </c>
      <c r="AF269" s="382">
        <v>111324</v>
      </c>
      <c r="AG269" s="382">
        <v>117032</v>
      </c>
      <c r="AH269" s="382">
        <v>122740</v>
      </c>
      <c r="AI269" s="382">
        <v>128448</v>
      </c>
      <c r="AJ269" s="383">
        <v>134156</v>
      </c>
      <c r="AL269" s="382">
        <v>45650</v>
      </c>
      <c r="AM269" s="382">
        <v>60300</v>
      </c>
      <c r="AN269" s="382">
        <v>63952</v>
      </c>
      <c r="AO269" s="382">
        <v>67604</v>
      </c>
      <c r="AP269" s="382">
        <v>71256</v>
      </c>
      <c r="AQ269" s="382">
        <v>74908</v>
      </c>
      <c r="AR269" s="382">
        <v>78560</v>
      </c>
      <c r="AS269" s="382">
        <v>82212</v>
      </c>
      <c r="AT269" s="382">
        <v>85864</v>
      </c>
      <c r="AU269" s="381">
        <v>73050</v>
      </c>
      <c r="AV269" s="382">
        <v>96450</v>
      </c>
      <c r="AW269" s="382">
        <v>102294</v>
      </c>
      <c r="AX269" s="382">
        <v>108138</v>
      </c>
      <c r="AY269" s="382">
        <v>113982</v>
      </c>
      <c r="AZ269" s="382">
        <v>119826</v>
      </c>
      <c r="BA269" s="382">
        <v>125670</v>
      </c>
      <c r="BB269" s="382">
        <v>131514</v>
      </c>
      <c r="BC269" s="383">
        <v>137358</v>
      </c>
      <c r="BE269">
        <v>49250</v>
      </c>
      <c r="BF269">
        <v>65050</v>
      </c>
      <c r="BG269">
        <v>68990</v>
      </c>
      <c r="BH269">
        <v>72930</v>
      </c>
      <c r="BI269">
        <v>76870</v>
      </c>
      <c r="BJ269">
        <v>80810</v>
      </c>
      <c r="BK269">
        <v>84750</v>
      </c>
      <c r="BL269">
        <v>88690</v>
      </c>
      <c r="BM269">
        <v>92630</v>
      </c>
      <c r="BN269">
        <v>78800</v>
      </c>
      <c r="BO269">
        <v>104000</v>
      </c>
      <c r="BP269">
        <v>110304</v>
      </c>
      <c r="BQ269">
        <v>116608</v>
      </c>
      <c r="BR269">
        <v>122912</v>
      </c>
      <c r="BS269">
        <v>129216</v>
      </c>
      <c r="BT269">
        <v>135520</v>
      </c>
      <c r="BU269">
        <v>141824</v>
      </c>
      <c r="BV269">
        <v>148128</v>
      </c>
    </row>
    <row r="270" spans="1:74" x14ac:dyDescent="0.35">
      <c r="A270" s="298" t="s">
        <v>460</v>
      </c>
      <c r="C270" s="300">
        <v>39850</v>
      </c>
      <c r="D270" s="300">
        <v>39850</v>
      </c>
      <c r="E270" s="300">
        <v>45827.5</v>
      </c>
      <c r="F270" s="300">
        <v>45827.5</v>
      </c>
      <c r="G270" s="300">
        <v>45827.5</v>
      </c>
      <c r="H270" s="300">
        <v>45827.5</v>
      </c>
      <c r="I270" s="300">
        <v>45827.5</v>
      </c>
      <c r="J270" s="300">
        <v>47850</v>
      </c>
      <c r="K270" s="300">
        <v>50750</v>
      </c>
      <c r="L270" s="300">
        <v>53650</v>
      </c>
      <c r="M270" s="300">
        <v>56600</v>
      </c>
      <c r="N270" s="300">
        <v>59450</v>
      </c>
      <c r="O270" s="300">
        <v>62350</v>
      </c>
      <c r="P270" s="300">
        <v>65250</v>
      </c>
      <c r="Q270" s="300">
        <v>68150</v>
      </c>
      <c r="S270" s="381">
        <v>36250</v>
      </c>
      <c r="T270" s="382">
        <v>47850</v>
      </c>
      <c r="U270" s="382">
        <v>50750</v>
      </c>
      <c r="V270" s="382">
        <v>53650</v>
      </c>
      <c r="W270" s="382">
        <v>56550</v>
      </c>
      <c r="X270" s="382">
        <v>59450</v>
      </c>
      <c r="Y270" s="382">
        <v>62350</v>
      </c>
      <c r="Z270" s="382">
        <v>65250</v>
      </c>
      <c r="AA270" s="383">
        <v>68150</v>
      </c>
      <c r="AB270" s="381">
        <v>58000</v>
      </c>
      <c r="AC270" s="382">
        <v>76550</v>
      </c>
      <c r="AD270" s="382">
        <v>81190</v>
      </c>
      <c r="AE270" s="382">
        <v>85830</v>
      </c>
      <c r="AF270" s="382">
        <v>90470</v>
      </c>
      <c r="AG270" s="382">
        <v>95110</v>
      </c>
      <c r="AH270" s="382">
        <v>99750</v>
      </c>
      <c r="AI270" s="382">
        <v>104390</v>
      </c>
      <c r="AJ270" s="383">
        <v>109030</v>
      </c>
      <c r="AL270" s="382">
        <v>37950</v>
      </c>
      <c r="AM270" s="382">
        <v>50100</v>
      </c>
      <c r="AN270" s="382">
        <v>53136</v>
      </c>
      <c r="AO270" s="382">
        <v>56172</v>
      </c>
      <c r="AP270" s="382">
        <v>59208</v>
      </c>
      <c r="AQ270" s="382">
        <v>62244</v>
      </c>
      <c r="AR270" s="382">
        <v>65280</v>
      </c>
      <c r="AS270" s="382">
        <v>68316</v>
      </c>
      <c r="AT270" s="382">
        <v>71352</v>
      </c>
      <c r="AU270" s="381">
        <v>60700</v>
      </c>
      <c r="AV270" s="382">
        <v>80100</v>
      </c>
      <c r="AW270" s="382">
        <v>84956</v>
      </c>
      <c r="AX270" s="382">
        <v>89812</v>
      </c>
      <c r="AY270" s="382">
        <v>94668</v>
      </c>
      <c r="AZ270" s="382">
        <v>99524</v>
      </c>
      <c r="BA270" s="382">
        <v>104380</v>
      </c>
      <c r="BB270" s="382">
        <v>109236</v>
      </c>
      <c r="BC270" s="383">
        <v>114092</v>
      </c>
      <c r="BE270">
        <v>42450</v>
      </c>
      <c r="BF270">
        <v>56050</v>
      </c>
      <c r="BG270">
        <v>59446</v>
      </c>
      <c r="BH270">
        <v>62842</v>
      </c>
      <c r="BI270">
        <v>66238</v>
      </c>
      <c r="BJ270">
        <v>69634</v>
      </c>
      <c r="BK270">
        <v>73030</v>
      </c>
      <c r="BL270">
        <v>76426</v>
      </c>
      <c r="BM270">
        <v>79822</v>
      </c>
      <c r="BN270">
        <v>67900</v>
      </c>
      <c r="BO270">
        <v>89650</v>
      </c>
      <c r="BP270">
        <v>95082</v>
      </c>
      <c r="BQ270">
        <v>100514</v>
      </c>
      <c r="BR270">
        <v>105946</v>
      </c>
      <c r="BS270">
        <v>111378</v>
      </c>
      <c r="BT270">
        <v>116810</v>
      </c>
      <c r="BU270">
        <v>122242</v>
      </c>
      <c r="BV270">
        <v>127674</v>
      </c>
    </row>
    <row r="271" spans="1:74" x14ac:dyDescent="0.35">
      <c r="A271" s="298" t="s">
        <v>461</v>
      </c>
      <c r="C271" s="300">
        <v>39850</v>
      </c>
      <c r="D271" s="300">
        <v>39850</v>
      </c>
      <c r="E271" s="300">
        <v>45827.5</v>
      </c>
      <c r="F271" s="300">
        <v>45827.5</v>
      </c>
      <c r="G271" s="300">
        <v>45827.5</v>
      </c>
      <c r="H271" s="300">
        <v>45827.5</v>
      </c>
      <c r="I271" s="300">
        <v>45827.5</v>
      </c>
      <c r="J271" s="300">
        <v>47850</v>
      </c>
      <c r="K271" s="300">
        <v>50750</v>
      </c>
      <c r="L271" s="300">
        <v>53650</v>
      </c>
      <c r="M271" s="300">
        <v>56600</v>
      </c>
      <c r="N271" s="300">
        <v>59450</v>
      </c>
      <c r="O271" s="300">
        <v>62350</v>
      </c>
      <c r="P271" s="300">
        <v>65250</v>
      </c>
      <c r="Q271" s="300">
        <v>68150</v>
      </c>
      <c r="S271" s="381">
        <v>36250</v>
      </c>
      <c r="T271" s="382">
        <v>47850</v>
      </c>
      <c r="U271" s="382">
        <v>50750</v>
      </c>
      <c r="V271" s="382">
        <v>53650</v>
      </c>
      <c r="W271" s="382">
        <v>56550</v>
      </c>
      <c r="X271" s="382">
        <v>59450</v>
      </c>
      <c r="Y271" s="382">
        <v>62350</v>
      </c>
      <c r="Z271" s="382">
        <v>65250</v>
      </c>
      <c r="AA271" s="383">
        <v>68150</v>
      </c>
      <c r="AB271" s="381">
        <v>58000</v>
      </c>
      <c r="AC271" s="382">
        <v>76550</v>
      </c>
      <c r="AD271" s="382">
        <v>81190</v>
      </c>
      <c r="AE271" s="382">
        <v>85830</v>
      </c>
      <c r="AF271" s="382">
        <v>90470</v>
      </c>
      <c r="AG271" s="382">
        <v>95110</v>
      </c>
      <c r="AH271" s="382">
        <v>99750</v>
      </c>
      <c r="AI271" s="382">
        <v>104390</v>
      </c>
      <c r="AJ271" s="383">
        <v>109030</v>
      </c>
      <c r="AL271" s="382">
        <v>36250</v>
      </c>
      <c r="AM271" s="382">
        <v>47850</v>
      </c>
      <c r="AN271" s="382">
        <v>50750</v>
      </c>
      <c r="AO271" s="382">
        <v>53650</v>
      </c>
      <c r="AP271" s="382">
        <v>56550</v>
      </c>
      <c r="AQ271" s="382">
        <v>59450</v>
      </c>
      <c r="AR271" s="382">
        <v>62350</v>
      </c>
      <c r="AS271" s="382">
        <v>65250</v>
      </c>
      <c r="AT271" s="382">
        <v>68150</v>
      </c>
      <c r="AU271" s="381">
        <v>58000</v>
      </c>
      <c r="AV271" s="382">
        <v>76550</v>
      </c>
      <c r="AW271" s="382">
        <v>81190</v>
      </c>
      <c r="AX271" s="382">
        <v>85830</v>
      </c>
      <c r="AY271" s="382">
        <v>90470</v>
      </c>
      <c r="AZ271" s="382">
        <v>95110</v>
      </c>
      <c r="BA271" s="382">
        <v>99750</v>
      </c>
      <c r="BB271" s="382">
        <v>104390</v>
      </c>
      <c r="BC271" s="383">
        <v>109030</v>
      </c>
      <c r="BE271">
        <v>39450</v>
      </c>
      <c r="BF271">
        <v>52100</v>
      </c>
      <c r="BG271">
        <v>55256</v>
      </c>
      <c r="BH271">
        <v>58412</v>
      </c>
      <c r="BI271">
        <v>61568</v>
      </c>
      <c r="BJ271">
        <v>64724</v>
      </c>
      <c r="BK271">
        <v>67880</v>
      </c>
      <c r="BL271">
        <v>71036</v>
      </c>
      <c r="BM271">
        <v>74192</v>
      </c>
      <c r="BN271">
        <v>63100</v>
      </c>
      <c r="BO271">
        <v>83300</v>
      </c>
      <c r="BP271">
        <v>88348</v>
      </c>
      <c r="BQ271">
        <v>93396</v>
      </c>
      <c r="BR271">
        <v>98444</v>
      </c>
      <c r="BS271">
        <v>103492</v>
      </c>
      <c r="BT271">
        <v>108540</v>
      </c>
      <c r="BU271">
        <v>113588</v>
      </c>
      <c r="BV271">
        <v>118636</v>
      </c>
    </row>
    <row r="272" spans="1:74" x14ac:dyDescent="0.35">
      <c r="A272" s="298" t="s">
        <v>462</v>
      </c>
      <c r="C272" s="300">
        <v>39850</v>
      </c>
      <c r="D272" s="300">
        <v>39850</v>
      </c>
      <c r="E272" s="300">
        <v>45827.5</v>
      </c>
      <c r="F272" s="300">
        <v>45827.5</v>
      </c>
      <c r="G272" s="300">
        <v>45827.5</v>
      </c>
      <c r="H272" s="300">
        <v>45827.5</v>
      </c>
      <c r="I272" s="300">
        <v>47700</v>
      </c>
      <c r="J272" s="300">
        <v>50800</v>
      </c>
      <c r="K272" s="300">
        <v>53850</v>
      </c>
      <c r="L272" s="300">
        <v>56950</v>
      </c>
      <c r="M272" s="300">
        <v>60000</v>
      </c>
      <c r="N272" s="300">
        <v>63100</v>
      </c>
      <c r="O272" s="300">
        <v>66150</v>
      </c>
      <c r="P272" s="300">
        <v>69250</v>
      </c>
      <c r="Q272" s="300">
        <v>72300</v>
      </c>
      <c r="S272" s="381">
        <v>38450</v>
      </c>
      <c r="T272" s="382">
        <v>50800</v>
      </c>
      <c r="U272" s="382">
        <v>53876</v>
      </c>
      <c r="V272" s="382">
        <v>56952</v>
      </c>
      <c r="W272" s="382">
        <v>60028</v>
      </c>
      <c r="X272" s="382">
        <v>63104</v>
      </c>
      <c r="Y272" s="382">
        <v>66180</v>
      </c>
      <c r="Z272" s="382">
        <v>69256</v>
      </c>
      <c r="AA272" s="383">
        <v>72332</v>
      </c>
      <c r="AB272" s="381">
        <v>61500</v>
      </c>
      <c r="AC272" s="382">
        <v>81200</v>
      </c>
      <c r="AD272" s="382">
        <v>86120</v>
      </c>
      <c r="AE272" s="382">
        <v>91040</v>
      </c>
      <c r="AF272" s="382">
        <v>95960</v>
      </c>
      <c r="AG272" s="382">
        <v>100880</v>
      </c>
      <c r="AH272" s="382">
        <v>105800</v>
      </c>
      <c r="AI272" s="382">
        <v>110720</v>
      </c>
      <c r="AJ272" s="383">
        <v>115640</v>
      </c>
      <c r="AL272" s="382">
        <v>39400</v>
      </c>
      <c r="AM272" s="382">
        <v>52050</v>
      </c>
      <c r="AN272" s="382">
        <v>55202</v>
      </c>
      <c r="AO272" s="382">
        <v>58354</v>
      </c>
      <c r="AP272" s="382">
        <v>61506</v>
      </c>
      <c r="AQ272" s="382">
        <v>64658</v>
      </c>
      <c r="AR272" s="382">
        <v>67810</v>
      </c>
      <c r="AS272" s="382">
        <v>70962</v>
      </c>
      <c r="AT272" s="382">
        <v>74114</v>
      </c>
      <c r="AU272" s="381">
        <v>63050</v>
      </c>
      <c r="AV272" s="382">
        <v>83250</v>
      </c>
      <c r="AW272" s="382">
        <v>88294</v>
      </c>
      <c r="AX272" s="382">
        <v>93338</v>
      </c>
      <c r="AY272" s="382">
        <v>98382</v>
      </c>
      <c r="AZ272" s="382">
        <v>103426</v>
      </c>
      <c r="BA272" s="382">
        <v>108470</v>
      </c>
      <c r="BB272" s="382">
        <v>113514</v>
      </c>
      <c r="BC272" s="383">
        <v>118558</v>
      </c>
      <c r="BE272">
        <v>42250</v>
      </c>
      <c r="BF272">
        <v>55800</v>
      </c>
      <c r="BG272">
        <v>59180</v>
      </c>
      <c r="BH272">
        <v>62560</v>
      </c>
      <c r="BI272">
        <v>65940</v>
      </c>
      <c r="BJ272">
        <v>69320</v>
      </c>
      <c r="BK272">
        <v>72700</v>
      </c>
      <c r="BL272">
        <v>76080</v>
      </c>
      <c r="BM272">
        <v>79460</v>
      </c>
      <c r="BN272">
        <v>67600</v>
      </c>
      <c r="BO272">
        <v>89250</v>
      </c>
      <c r="BP272">
        <v>94658</v>
      </c>
      <c r="BQ272">
        <v>100066</v>
      </c>
      <c r="BR272">
        <v>105474</v>
      </c>
      <c r="BS272">
        <v>110882</v>
      </c>
      <c r="BT272">
        <v>116290</v>
      </c>
      <c r="BU272">
        <v>121698</v>
      </c>
      <c r="BV272">
        <v>127106</v>
      </c>
    </row>
    <row r="273" spans="1:74" x14ac:dyDescent="0.35">
      <c r="A273" s="298" t="s">
        <v>463</v>
      </c>
      <c r="C273" s="300">
        <v>39850</v>
      </c>
      <c r="D273" s="300">
        <v>39850</v>
      </c>
      <c r="E273" s="300">
        <v>45827.5</v>
      </c>
      <c r="F273" s="300">
        <v>45827.5</v>
      </c>
      <c r="G273" s="300">
        <v>45827.5</v>
      </c>
      <c r="H273" s="300">
        <v>45827.5</v>
      </c>
      <c r="I273" s="300">
        <v>45827.5</v>
      </c>
      <c r="J273" s="300">
        <v>47850</v>
      </c>
      <c r="K273" s="300">
        <v>50750</v>
      </c>
      <c r="L273" s="300">
        <v>53650</v>
      </c>
      <c r="M273" s="300">
        <v>56600</v>
      </c>
      <c r="N273" s="300">
        <v>59450</v>
      </c>
      <c r="O273" s="300">
        <v>62350</v>
      </c>
      <c r="P273" s="300">
        <v>65250</v>
      </c>
      <c r="Q273" s="300">
        <v>68150</v>
      </c>
      <c r="S273" s="381">
        <v>36250</v>
      </c>
      <c r="T273" s="382">
        <v>47850</v>
      </c>
      <c r="U273" s="382">
        <v>50750</v>
      </c>
      <c r="V273" s="382">
        <v>53650</v>
      </c>
      <c r="W273" s="382">
        <v>56550</v>
      </c>
      <c r="X273" s="382">
        <v>59450</v>
      </c>
      <c r="Y273" s="382">
        <v>62350</v>
      </c>
      <c r="Z273" s="382">
        <v>65250</v>
      </c>
      <c r="AA273" s="383">
        <v>68150</v>
      </c>
      <c r="AB273" s="381">
        <v>58000</v>
      </c>
      <c r="AC273" s="382">
        <v>76550</v>
      </c>
      <c r="AD273" s="382">
        <v>81190</v>
      </c>
      <c r="AE273" s="382">
        <v>85830</v>
      </c>
      <c r="AF273" s="382">
        <v>90470</v>
      </c>
      <c r="AG273" s="382">
        <v>95110</v>
      </c>
      <c r="AH273" s="382">
        <v>99750</v>
      </c>
      <c r="AI273" s="382">
        <v>104390</v>
      </c>
      <c r="AJ273" s="383">
        <v>109030</v>
      </c>
      <c r="AL273" s="382">
        <v>36250</v>
      </c>
      <c r="AM273" s="382">
        <v>47850</v>
      </c>
      <c r="AN273" s="382">
        <v>50750</v>
      </c>
      <c r="AO273" s="382">
        <v>53650</v>
      </c>
      <c r="AP273" s="382">
        <v>56550</v>
      </c>
      <c r="AQ273" s="382">
        <v>59450</v>
      </c>
      <c r="AR273" s="382">
        <v>62350</v>
      </c>
      <c r="AS273" s="382">
        <v>65250</v>
      </c>
      <c r="AT273" s="382">
        <v>68150</v>
      </c>
      <c r="AU273" s="381">
        <v>58000</v>
      </c>
      <c r="AV273" s="382">
        <v>76550</v>
      </c>
      <c r="AW273" s="382">
        <v>81190</v>
      </c>
      <c r="AX273" s="382">
        <v>85830</v>
      </c>
      <c r="AY273" s="382">
        <v>90470</v>
      </c>
      <c r="AZ273" s="382">
        <v>95110</v>
      </c>
      <c r="BA273" s="382">
        <v>99750</v>
      </c>
      <c r="BB273" s="382">
        <v>104390</v>
      </c>
      <c r="BC273" s="383">
        <v>109030</v>
      </c>
      <c r="BE273">
        <v>39450</v>
      </c>
      <c r="BF273">
        <v>52100</v>
      </c>
      <c r="BG273">
        <v>55256</v>
      </c>
      <c r="BH273">
        <v>58412</v>
      </c>
      <c r="BI273">
        <v>61568</v>
      </c>
      <c r="BJ273">
        <v>64724</v>
      </c>
      <c r="BK273">
        <v>67880</v>
      </c>
      <c r="BL273">
        <v>71036</v>
      </c>
      <c r="BM273">
        <v>74192</v>
      </c>
      <c r="BN273">
        <v>63100</v>
      </c>
      <c r="BO273">
        <v>83300</v>
      </c>
      <c r="BP273">
        <v>88348</v>
      </c>
      <c r="BQ273">
        <v>93396</v>
      </c>
      <c r="BR273">
        <v>98444</v>
      </c>
      <c r="BS273">
        <v>103492</v>
      </c>
      <c r="BT273">
        <v>108540</v>
      </c>
      <c r="BU273">
        <v>113588</v>
      </c>
      <c r="BV273">
        <v>118636</v>
      </c>
    </row>
    <row r="274" spans="1:74" x14ac:dyDescent="0.35">
      <c r="A274" s="298" t="s">
        <v>464</v>
      </c>
      <c r="C274" s="300">
        <v>41700</v>
      </c>
      <c r="D274" s="300">
        <v>41700</v>
      </c>
      <c r="E274" s="300">
        <v>47955</v>
      </c>
      <c r="F274" s="300">
        <v>47955</v>
      </c>
      <c r="G274" s="300">
        <v>47955</v>
      </c>
      <c r="H274" s="300">
        <v>48400</v>
      </c>
      <c r="I274" s="300">
        <v>51750</v>
      </c>
      <c r="J274" s="300">
        <v>55050</v>
      </c>
      <c r="K274" s="300">
        <v>58400</v>
      </c>
      <c r="L274" s="300">
        <v>61750</v>
      </c>
      <c r="M274" s="300">
        <v>65100</v>
      </c>
      <c r="N274" s="300">
        <v>68400</v>
      </c>
      <c r="O274" s="300">
        <v>71750</v>
      </c>
      <c r="P274" s="300">
        <v>75100</v>
      </c>
      <c r="Q274" s="300">
        <v>78400</v>
      </c>
      <c r="S274" s="381">
        <v>41700</v>
      </c>
      <c r="T274" s="382">
        <v>55050</v>
      </c>
      <c r="U274" s="382">
        <v>58386</v>
      </c>
      <c r="V274" s="382">
        <v>61722</v>
      </c>
      <c r="W274" s="382">
        <v>65058</v>
      </c>
      <c r="X274" s="382">
        <v>68394</v>
      </c>
      <c r="Y274" s="382">
        <v>71730</v>
      </c>
      <c r="Z274" s="382">
        <v>75066</v>
      </c>
      <c r="AA274" s="383">
        <v>78402</v>
      </c>
      <c r="AB274" s="381">
        <v>66700</v>
      </c>
      <c r="AC274" s="382">
        <v>88050</v>
      </c>
      <c r="AD274" s="382">
        <v>93386</v>
      </c>
      <c r="AE274" s="382">
        <v>98722</v>
      </c>
      <c r="AF274" s="382">
        <v>104058</v>
      </c>
      <c r="AG274" s="382">
        <v>109394</v>
      </c>
      <c r="AH274" s="382">
        <v>114730</v>
      </c>
      <c r="AI274" s="382">
        <v>120066</v>
      </c>
      <c r="AJ274" s="383">
        <v>125402</v>
      </c>
      <c r="AL274" s="382">
        <v>41700</v>
      </c>
      <c r="AM274" s="382">
        <v>55050</v>
      </c>
      <c r="AN274" s="382">
        <v>58386</v>
      </c>
      <c r="AO274" s="382">
        <v>61722</v>
      </c>
      <c r="AP274" s="382">
        <v>65058</v>
      </c>
      <c r="AQ274" s="382">
        <v>68394</v>
      </c>
      <c r="AR274" s="382">
        <v>71730</v>
      </c>
      <c r="AS274" s="382">
        <v>75066</v>
      </c>
      <c r="AT274" s="382">
        <v>78402</v>
      </c>
      <c r="AU274" s="381">
        <v>66700</v>
      </c>
      <c r="AV274" s="382">
        <v>88050</v>
      </c>
      <c r="AW274" s="382">
        <v>93386</v>
      </c>
      <c r="AX274" s="382">
        <v>98722</v>
      </c>
      <c r="AY274" s="382">
        <v>104058</v>
      </c>
      <c r="AZ274" s="382">
        <v>109394</v>
      </c>
      <c r="BA274" s="382">
        <v>114730</v>
      </c>
      <c r="BB274" s="382">
        <v>120066</v>
      </c>
      <c r="BC274" s="383">
        <v>125402</v>
      </c>
      <c r="BE274">
        <v>43850</v>
      </c>
      <c r="BF274">
        <v>57900</v>
      </c>
      <c r="BG274">
        <v>61408</v>
      </c>
      <c r="BH274">
        <v>64916</v>
      </c>
      <c r="BI274">
        <v>68424</v>
      </c>
      <c r="BJ274">
        <v>71932</v>
      </c>
      <c r="BK274">
        <v>75440</v>
      </c>
      <c r="BL274">
        <v>78948</v>
      </c>
      <c r="BM274">
        <v>82456</v>
      </c>
      <c r="BN274">
        <v>70150</v>
      </c>
      <c r="BO274">
        <v>92600</v>
      </c>
      <c r="BP274">
        <v>98212</v>
      </c>
      <c r="BQ274">
        <v>103824</v>
      </c>
      <c r="BR274">
        <v>109436</v>
      </c>
      <c r="BS274">
        <v>115048</v>
      </c>
      <c r="BT274">
        <v>120660</v>
      </c>
      <c r="BU274">
        <v>126272</v>
      </c>
      <c r="BV274">
        <v>131884</v>
      </c>
    </row>
    <row r="275" spans="1:74" x14ac:dyDescent="0.35">
      <c r="A275" s="298" t="s">
        <v>465</v>
      </c>
      <c r="C275" s="300">
        <v>41450</v>
      </c>
      <c r="D275" s="300">
        <v>41450</v>
      </c>
      <c r="E275" s="300">
        <v>47667.5</v>
      </c>
      <c r="F275" s="300">
        <v>47667.5</v>
      </c>
      <c r="G275" s="300">
        <v>47667.5</v>
      </c>
      <c r="H275" s="300">
        <v>48100</v>
      </c>
      <c r="I275" s="300">
        <v>51400</v>
      </c>
      <c r="J275" s="300">
        <v>54750</v>
      </c>
      <c r="K275" s="300">
        <v>58050</v>
      </c>
      <c r="L275" s="300">
        <v>61350</v>
      </c>
      <c r="M275" s="300">
        <v>64700</v>
      </c>
      <c r="N275" s="300">
        <v>68000</v>
      </c>
      <c r="O275" s="300">
        <v>71300</v>
      </c>
      <c r="P275" s="300">
        <v>74650</v>
      </c>
      <c r="Q275" s="300">
        <v>77950</v>
      </c>
      <c r="S275" s="381">
        <v>41450</v>
      </c>
      <c r="T275" s="382">
        <v>54750</v>
      </c>
      <c r="U275" s="382">
        <v>58066</v>
      </c>
      <c r="V275" s="382">
        <v>61382</v>
      </c>
      <c r="W275" s="382">
        <v>64698</v>
      </c>
      <c r="X275" s="382">
        <v>68014</v>
      </c>
      <c r="Y275" s="382">
        <v>71330</v>
      </c>
      <c r="Z275" s="382">
        <v>74646</v>
      </c>
      <c r="AA275" s="383">
        <v>77962</v>
      </c>
      <c r="AB275" s="381">
        <v>66300</v>
      </c>
      <c r="AC275" s="382">
        <v>87500</v>
      </c>
      <c r="AD275" s="382">
        <v>92804</v>
      </c>
      <c r="AE275" s="382">
        <v>98108</v>
      </c>
      <c r="AF275" s="382">
        <v>103412</v>
      </c>
      <c r="AG275" s="382">
        <v>108716</v>
      </c>
      <c r="AH275" s="382">
        <v>114020</v>
      </c>
      <c r="AI275" s="382">
        <v>119324</v>
      </c>
      <c r="AJ275" s="383">
        <v>124628</v>
      </c>
      <c r="AL275" s="382">
        <v>41450</v>
      </c>
      <c r="AM275" s="382">
        <v>54750</v>
      </c>
      <c r="AN275" s="382">
        <v>58066</v>
      </c>
      <c r="AO275" s="382">
        <v>61382</v>
      </c>
      <c r="AP275" s="382">
        <v>64698</v>
      </c>
      <c r="AQ275" s="382">
        <v>68014</v>
      </c>
      <c r="AR275" s="382">
        <v>71330</v>
      </c>
      <c r="AS275" s="382">
        <v>74646</v>
      </c>
      <c r="AT275" s="382">
        <v>77962</v>
      </c>
      <c r="AU275" s="381">
        <v>66300</v>
      </c>
      <c r="AV275" s="382">
        <v>87500</v>
      </c>
      <c r="AW275" s="382">
        <v>92804</v>
      </c>
      <c r="AX275" s="382">
        <v>98108</v>
      </c>
      <c r="AY275" s="382">
        <v>103412</v>
      </c>
      <c r="AZ275" s="382">
        <v>108716</v>
      </c>
      <c r="BA275" s="382">
        <v>114020</v>
      </c>
      <c r="BB275" s="382">
        <v>119324</v>
      </c>
      <c r="BC275" s="383">
        <v>124628</v>
      </c>
      <c r="BE275">
        <v>43750</v>
      </c>
      <c r="BF275">
        <v>57750</v>
      </c>
      <c r="BG275">
        <v>61250</v>
      </c>
      <c r="BH275">
        <v>64750</v>
      </c>
      <c r="BI275">
        <v>68250</v>
      </c>
      <c r="BJ275">
        <v>71750</v>
      </c>
      <c r="BK275">
        <v>75250</v>
      </c>
      <c r="BL275">
        <v>78750</v>
      </c>
      <c r="BM275">
        <v>82250</v>
      </c>
      <c r="BN275">
        <v>70000</v>
      </c>
      <c r="BO275">
        <v>92400</v>
      </c>
      <c r="BP275">
        <v>98000</v>
      </c>
      <c r="BQ275">
        <v>103600</v>
      </c>
      <c r="BR275">
        <v>109200</v>
      </c>
      <c r="BS275">
        <v>114800</v>
      </c>
      <c r="BT275">
        <v>120400</v>
      </c>
      <c r="BU275">
        <v>126000</v>
      </c>
      <c r="BV275">
        <v>131600</v>
      </c>
    </row>
    <row r="276" spans="1:74" x14ac:dyDescent="0.35">
      <c r="A276" s="298" t="s">
        <v>466</v>
      </c>
      <c r="C276" s="300">
        <v>39850</v>
      </c>
      <c r="D276" s="300">
        <v>39850</v>
      </c>
      <c r="E276" s="300">
        <v>45827.5</v>
      </c>
      <c r="F276" s="300">
        <v>45827.5</v>
      </c>
      <c r="G276" s="300">
        <v>45827.5</v>
      </c>
      <c r="H276" s="300">
        <v>45827.5</v>
      </c>
      <c r="I276" s="300">
        <v>45827.5</v>
      </c>
      <c r="J276" s="300">
        <v>47850</v>
      </c>
      <c r="K276" s="300">
        <v>50750</v>
      </c>
      <c r="L276" s="300">
        <v>53650</v>
      </c>
      <c r="M276" s="300">
        <v>56600</v>
      </c>
      <c r="N276" s="300">
        <v>59450</v>
      </c>
      <c r="O276" s="300">
        <v>62350</v>
      </c>
      <c r="P276" s="300">
        <v>65250</v>
      </c>
      <c r="Q276" s="300">
        <v>68150</v>
      </c>
      <c r="S276" s="381">
        <v>36250</v>
      </c>
      <c r="T276" s="382">
        <v>47850</v>
      </c>
      <c r="U276" s="382">
        <v>50750</v>
      </c>
      <c r="V276" s="382">
        <v>53650</v>
      </c>
      <c r="W276" s="382">
        <v>56550</v>
      </c>
      <c r="X276" s="382">
        <v>59450</v>
      </c>
      <c r="Y276" s="382">
        <v>62350</v>
      </c>
      <c r="Z276" s="382">
        <v>65250</v>
      </c>
      <c r="AA276" s="383">
        <v>68150</v>
      </c>
      <c r="AB276" s="381">
        <v>58000</v>
      </c>
      <c r="AC276" s="382">
        <v>76550</v>
      </c>
      <c r="AD276" s="382">
        <v>81190</v>
      </c>
      <c r="AE276" s="382">
        <v>85830</v>
      </c>
      <c r="AF276" s="382">
        <v>90470</v>
      </c>
      <c r="AG276" s="382">
        <v>95110</v>
      </c>
      <c r="AH276" s="382">
        <v>99750</v>
      </c>
      <c r="AI276" s="382">
        <v>104390</v>
      </c>
      <c r="AJ276" s="383">
        <v>109030</v>
      </c>
      <c r="AL276" s="382">
        <v>36250</v>
      </c>
      <c r="AM276" s="382">
        <v>47850</v>
      </c>
      <c r="AN276" s="382">
        <v>50750</v>
      </c>
      <c r="AO276" s="382">
        <v>53650</v>
      </c>
      <c r="AP276" s="382">
        <v>56550</v>
      </c>
      <c r="AQ276" s="382">
        <v>59450</v>
      </c>
      <c r="AR276" s="382">
        <v>62350</v>
      </c>
      <c r="AS276" s="382">
        <v>65250</v>
      </c>
      <c r="AT276" s="382">
        <v>68150</v>
      </c>
      <c r="AU276" s="381">
        <v>58000</v>
      </c>
      <c r="AV276" s="382">
        <v>76550</v>
      </c>
      <c r="AW276" s="382">
        <v>81190</v>
      </c>
      <c r="AX276" s="382">
        <v>85830</v>
      </c>
      <c r="AY276" s="382">
        <v>90470</v>
      </c>
      <c r="AZ276" s="382">
        <v>95110</v>
      </c>
      <c r="BA276" s="382">
        <v>99750</v>
      </c>
      <c r="BB276" s="382">
        <v>104390</v>
      </c>
      <c r="BC276" s="383">
        <v>109030</v>
      </c>
      <c r="BE276">
        <v>39450</v>
      </c>
      <c r="BF276">
        <v>52100</v>
      </c>
      <c r="BG276">
        <v>55256</v>
      </c>
      <c r="BH276">
        <v>58412</v>
      </c>
      <c r="BI276">
        <v>61568</v>
      </c>
      <c r="BJ276">
        <v>64724</v>
      </c>
      <c r="BK276">
        <v>67880</v>
      </c>
      <c r="BL276">
        <v>71036</v>
      </c>
      <c r="BM276">
        <v>74192</v>
      </c>
      <c r="BN276">
        <v>63100</v>
      </c>
      <c r="BO276">
        <v>83300</v>
      </c>
      <c r="BP276">
        <v>88348</v>
      </c>
      <c r="BQ276">
        <v>93396</v>
      </c>
      <c r="BR276">
        <v>98444</v>
      </c>
      <c r="BS276">
        <v>103492</v>
      </c>
      <c r="BT276">
        <v>108540</v>
      </c>
      <c r="BU276">
        <v>113588</v>
      </c>
      <c r="BV276">
        <v>118636</v>
      </c>
    </row>
    <row r="277" spans="1:74" x14ac:dyDescent="0.35">
      <c r="A277" s="298" t="s">
        <v>467</v>
      </c>
      <c r="C277" s="300">
        <v>39850</v>
      </c>
      <c r="D277" s="300">
        <v>39850</v>
      </c>
      <c r="E277" s="300">
        <v>45827.5</v>
      </c>
      <c r="F277" s="300">
        <v>45827.5</v>
      </c>
      <c r="G277" s="300">
        <v>45827.5</v>
      </c>
      <c r="H277" s="300">
        <v>45827.5</v>
      </c>
      <c r="I277" s="300">
        <v>45827.5</v>
      </c>
      <c r="J277" s="300">
        <v>47850</v>
      </c>
      <c r="K277" s="300">
        <v>50750</v>
      </c>
      <c r="L277" s="300">
        <v>53650</v>
      </c>
      <c r="M277" s="300">
        <v>56600</v>
      </c>
      <c r="N277" s="300">
        <v>59450</v>
      </c>
      <c r="O277" s="300">
        <v>62350</v>
      </c>
      <c r="P277" s="300">
        <v>65250</v>
      </c>
      <c r="Q277" s="300">
        <v>68150</v>
      </c>
      <c r="S277" s="381">
        <v>36250</v>
      </c>
      <c r="T277" s="382">
        <v>47850</v>
      </c>
      <c r="U277" s="382">
        <v>50750</v>
      </c>
      <c r="V277" s="382">
        <v>53650</v>
      </c>
      <c r="W277" s="382">
        <v>56550</v>
      </c>
      <c r="X277" s="382">
        <v>59450</v>
      </c>
      <c r="Y277" s="382">
        <v>62350</v>
      </c>
      <c r="Z277" s="382">
        <v>65250</v>
      </c>
      <c r="AA277" s="383">
        <v>68150</v>
      </c>
      <c r="AB277" s="381">
        <v>58000</v>
      </c>
      <c r="AC277" s="382">
        <v>76550</v>
      </c>
      <c r="AD277" s="382">
        <v>81190</v>
      </c>
      <c r="AE277" s="382">
        <v>85830</v>
      </c>
      <c r="AF277" s="382">
        <v>90470</v>
      </c>
      <c r="AG277" s="382">
        <v>95110</v>
      </c>
      <c r="AH277" s="382">
        <v>99750</v>
      </c>
      <c r="AI277" s="382">
        <v>104390</v>
      </c>
      <c r="AJ277" s="383">
        <v>109030</v>
      </c>
      <c r="AL277" s="382">
        <v>36250</v>
      </c>
      <c r="AM277" s="382">
        <v>47850</v>
      </c>
      <c r="AN277" s="382">
        <v>50750</v>
      </c>
      <c r="AO277" s="382">
        <v>53650</v>
      </c>
      <c r="AP277" s="382">
        <v>56550</v>
      </c>
      <c r="AQ277" s="382">
        <v>59450</v>
      </c>
      <c r="AR277" s="382">
        <v>62350</v>
      </c>
      <c r="AS277" s="382">
        <v>65250</v>
      </c>
      <c r="AT277" s="382">
        <v>68150</v>
      </c>
      <c r="AU277" s="381">
        <v>58000</v>
      </c>
      <c r="AV277" s="382">
        <v>76550</v>
      </c>
      <c r="AW277" s="382">
        <v>81190</v>
      </c>
      <c r="AX277" s="382">
        <v>85830</v>
      </c>
      <c r="AY277" s="382">
        <v>90470</v>
      </c>
      <c r="AZ277" s="382">
        <v>95110</v>
      </c>
      <c r="BA277" s="382">
        <v>99750</v>
      </c>
      <c r="BB277" s="382">
        <v>104390</v>
      </c>
      <c r="BC277" s="383">
        <v>109030</v>
      </c>
      <c r="BE277">
        <v>39450</v>
      </c>
      <c r="BF277">
        <v>52100</v>
      </c>
      <c r="BG277">
        <v>55256</v>
      </c>
      <c r="BH277">
        <v>58412</v>
      </c>
      <c r="BI277">
        <v>61568</v>
      </c>
      <c r="BJ277">
        <v>64724</v>
      </c>
      <c r="BK277">
        <v>67880</v>
      </c>
      <c r="BL277">
        <v>71036</v>
      </c>
      <c r="BM277">
        <v>74192</v>
      </c>
      <c r="BN277">
        <v>63100</v>
      </c>
      <c r="BO277">
        <v>83300</v>
      </c>
      <c r="BP277">
        <v>88348</v>
      </c>
      <c r="BQ277">
        <v>93396</v>
      </c>
      <c r="BR277">
        <v>98444</v>
      </c>
      <c r="BS277">
        <v>103492</v>
      </c>
      <c r="BT277">
        <v>108540</v>
      </c>
      <c r="BU277">
        <v>113588</v>
      </c>
      <c r="BV277">
        <v>118636</v>
      </c>
    </row>
    <row r="278" spans="1:74" x14ac:dyDescent="0.35">
      <c r="A278" s="298" t="s">
        <v>468</v>
      </c>
      <c r="C278" s="300">
        <v>39850</v>
      </c>
      <c r="D278" s="300">
        <v>39850</v>
      </c>
      <c r="E278" s="300">
        <v>45827.5</v>
      </c>
      <c r="F278" s="300">
        <v>45827.5</v>
      </c>
      <c r="G278" s="300">
        <v>45827.5</v>
      </c>
      <c r="H278" s="300">
        <v>45827.5</v>
      </c>
      <c r="I278" s="300">
        <v>45827.5</v>
      </c>
      <c r="J278" s="300">
        <v>47850</v>
      </c>
      <c r="K278" s="300">
        <v>50750</v>
      </c>
      <c r="L278" s="300">
        <v>53650</v>
      </c>
      <c r="M278" s="300">
        <v>56600</v>
      </c>
      <c r="N278" s="300">
        <v>59450</v>
      </c>
      <c r="O278" s="300">
        <v>62350</v>
      </c>
      <c r="P278" s="300">
        <v>65250</v>
      </c>
      <c r="Q278" s="300">
        <v>68150</v>
      </c>
      <c r="S278" s="381">
        <v>36250</v>
      </c>
      <c r="T278" s="382">
        <v>47850</v>
      </c>
      <c r="U278" s="382">
        <v>50750</v>
      </c>
      <c r="V278" s="382">
        <v>53650</v>
      </c>
      <c r="W278" s="382">
        <v>56550</v>
      </c>
      <c r="X278" s="382">
        <v>59450</v>
      </c>
      <c r="Y278" s="382">
        <v>62350</v>
      </c>
      <c r="Z278" s="382">
        <v>65250</v>
      </c>
      <c r="AA278" s="383">
        <v>68150</v>
      </c>
      <c r="AB278" s="381">
        <v>58000</v>
      </c>
      <c r="AC278" s="382">
        <v>76550</v>
      </c>
      <c r="AD278" s="382">
        <v>81190</v>
      </c>
      <c r="AE278" s="382">
        <v>85830</v>
      </c>
      <c r="AF278" s="382">
        <v>90470</v>
      </c>
      <c r="AG278" s="382">
        <v>95110</v>
      </c>
      <c r="AH278" s="382">
        <v>99750</v>
      </c>
      <c r="AI278" s="382">
        <v>104390</v>
      </c>
      <c r="AJ278" s="383">
        <v>109030</v>
      </c>
      <c r="AL278" s="382">
        <v>36250</v>
      </c>
      <c r="AM278" s="382">
        <v>47850</v>
      </c>
      <c r="AN278" s="382">
        <v>50750</v>
      </c>
      <c r="AO278" s="382">
        <v>53650</v>
      </c>
      <c r="AP278" s="382">
        <v>56550</v>
      </c>
      <c r="AQ278" s="382">
        <v>59450</v>
      </c>
      <c r="AR278" s="382">
        <v>62350</v>
      </c>
      <c r="AS278" s="382">
        <v>65250</v>
      </c>
      <c r="AT278" s="382">
        <v>68150</v>
      </c>
      <c r="AU278" s="381">
        <v>58000</v>
      </c>
      <c r="AV278" s="382">
        <v>76550</v>
      </c>
      <c r="AW278" s="382">
        <v>81190</v>
      </c>
      <c r="AX278" s="382">
        <v>85830</v>
      </c>
      <c r="AY278" s="382">
        <v>90470</v>
      </c>
      <c r="AZ278" s="382">
        <v>95110</v>
      </c>
      <c r="BA278" s="382">
        <v>99750</v>
      </c>
      <c r="BB278" s="382">
        <v>104390</v>
      </c>
      <c r="BC278" s="383">
        <v>109030</v>
      </c>
      <c r="BE278">
        <v>39450</v>
      </c>
      <c r="BF278">
        <v>52100</v>
      </c>
      <c r="BG278">
        <v>55256</v>
      </c>
      <c r="BH278">
        <v>58412</v>
      </c>
      <c r="BI278">
        <v>61568</v>
      </c>
      <c r="BJ278">
        <v>64724</v>
      </c>
      <c r="BK278">
        <v>67880</v>
      </c>
      <c r="BL278">
        <v>71036</v>
      </c>
      <c r="BM278">
        <v>74192</v>
      </c>
      <c r="BN278">
        <v>63100</v>
      </c>
      <c r="BO278">
        <v>83300</v>
      </c>
      <c r="BP278">
        <v>88348</v>
      </c>
      <c r="BQ278">
        <v>93396</v>
      </c>
      <c r="BR278">
        <v>98444</v>
      </c>
      <c r="BS278">
        <v>103492</v>
      </c>
      <c r="BT278">
        <v>108540</v>
      </c>
      <c r="BU278">
        <v>113588</v>
      </c>
      <c r="BV278">
        <v>118636</v>
      </c>
    </row>
    <row r="279" spans="1:74" x14ac:dyDescent="0.35">
      <c r="A279" s="298" t="s">
        <v>469</v>
      </c>
      <c r="C279" s="300">
        <v>39850</v>
      </c>
      <c r="D279" s="300">
        <v>39850</v>
      </c>
      <c r="E279" s="300">
        <v>45827.5</v>
      </c>
      <c r="F279" s="300">
        <v>45827.5</v>
      </c>
      <c r="G279" s="300">
        <v>45827.5</v>
      </c>
      <c r="H279" s="300">
        <v>45827.5</v>
      </c>
      <c r="I279" s="300">
        <v>45827.5</v>
      </c>
      <c r="J279" s="300">
        <v>47850</v>
      </c>
      <c r="K279" s="300">
        <v>50750</v>
      </c>
      <c r="L279" s="300">
        <v>53650</v>
      </c>
      <c r="M279" s="300">
        <v>56600</v>
      </c>
      <c r="N279" s="300">
        <v>59450</v>
      </c>
      <c r="O279" s="300">
        <v>62350</v>
      </c>
      <c r="P279" s="300">
        <v>65250</v>
      </c>
      <c r="Q279" s="300">
        <v>68150</v>
      </c>
      <c r="S279" s="381">
        <v>36250</v>
      </c>
      <c r="T279" s="382">
        <v>47850</v>
      </c>
      <c r="U279" s="382">
        <v>50750</v>
      </c>
      <c r="V279" s="382">
        <v>53650</v>
      </c>
      <c r="W279" s="382">
        <v>56550</v>
      </c>
      <c r="X279" s="382">
        <v>59450</v>
      </c>
      <c r="Y279" s="382">
        <v>62350</v>
      </c>
      <c r="Z279" s="382">
        <v>65250</v>
      </c>
      <c r="AA279" s="383">
        <v>68150</v>
      </c>
      <c r="AB279" s="381">
        <v>58000</v>
      </c>
      <c r="AC279" s="382">
        <v>76550</v>
      </c>
      <c r="AD279" s="382">
        <v>81190</v>
      </c>
      <c r="AE279" s="382">
        <v>85830</v>
      </c>
      <c r="AF279" s="382">
        <v>90470</v>
      </c>
      <c r="AG279" s="382">
        <v>95110</v>
      </c>
      <c r="AH279" s="382">
        <v>99750</v>
      </c>
      <c r="AI279" s="382">
        <v>104390</v>
      </c>
      <c r="AJ279" s="383">
        <v>109030</v>
      </c>
      <c r="AL279" s="382">
        <v>36250</v>
      </c>
      <c r="AM279" s="382">
        <v>47850</v>
      </c>
      <c r="AN279" s="382">
        <v>50750</v>
      </c>
      <c r="AO279" s="382">
        <v>53650</v>
      </c>
      <c r="AP279" s="382">
        <v>56550</v>
      </c>
      <c r="AQ279" s="382">
        <v>59450</v>
      </c>
      <c r="AR279" s="382">
        <v>62350</v>
      </c>
      <c r="AS279" s="382">
        <v>65250</v>
      </c>
      <c r="AT279" s="382">
        <v>68150</v>
      </c>
      <c r="AU279" s="381">
        <v>58000</v>
      </c>
      <c r="AV279" s="382">
        <v>76550</v>
      </c>
      <c r="AW279" s="382">
        <v>81190</v>
      </c>
      <c r="AX279" s="382">
        <v>85830</v>
      </c>
      <c r="AY279" s="382">
        <v>90470</v>
      </c>
      <c r="AZ279" s="382">
        <v>95110</v>
      </c>
      <c r="BA279" s="382">
        <v>99750</v>
      </c>
      <c r="BB279" s="382">
        <v>104390</v>
      </c>
      <c r="BC279" s="383">
        <v>109030</v>
      </c>
      <c r="BE279">
        <v>39450</v>
      </c>
      <c r="BF279">
        <v>52100</v>
      </c>
      <c r="BG279">
        <v>55256</v>
      </c>
      <c r="BH279">
        <v>58412</v>
      </c>
      <c r="BI279">
        <v>61568</v>
      </c>
      <c r="BJ279">
        <v>64724</v>
      </c>
      <c r="BK279">
        <v>67880</v>
      </c>
      <c r="BL279">
        <v>71036</v>
      </c>
      <c r="BM279">
        <v>74192</v>
      </c>
      <c r="BN279">
        <v>63100</v>
      </c>
      <c r="BO279">
        <v>83300</v>
      </c>
      <c r="BP279">
        <v>88348</v>
      </c>
      <c r="BQ279">
        <v>93396</v>
      </c>
      <c r="BR279">
        <v>98444</v>
      </c>
      <c r="BS279">
        <v>103492</v>
      </c>
      <c r="BT279">
        <v>108540</v>
      </c>
      <c r="BU279">
        <v>113588</v>
      </c>
      <c r="BV279">
        <v>118636</v>
      </c>
    </row>
    <row r="280" spans="1:74" x14ac:dyDescent="0.35">
      <c r="A280" s="298" t="s">
        <v>470</v>
      </c>
      <c r="C280" s="300">
        <v>39850</v>
      </c>
      <c r="D280" s="300">
        <v>39850</v>
      </c>
      <c r="E280" s="300">
        <v>45827.5</v>
      </c>
      <c r="F280" s="300">
        <v>45827.5</v>
      </c>
      <c r="G280" s="300">
        <v>45827.5</v>
      </c>
      <c r="H280" s="300">
        <v>45827.5</v>
      </c>
      <c r="I280" s="300">
        <v>45827.5</v>
      </c>
      <c r="J280" s="300">
        <v>47850</v>
      </c>
      <c r="K280" s="300">
        <v>50750</v>
      </c>
      <c r="L280" s="300">
        <v>53650</v>
      </c>
      <c r="M280" s="300">
        <v>56600</v>
      </c>
      <c r="N280" s="300">
        <v>59450</v>
      </c>
      <c r="O280" s="300">
        <v>62350</v>
      </c>
      <c r="P280" s="300">
        <v>65250</v>
      </c>
      <c r="Q280" s="300">
        <v>68150</v>
      </c>
      <c r="S280" s="381">
        <v>36250</v>
      </c>
      <c r="T280" s="382">
        <v>47850</v>
      </c>
      <c r="U280" s="382">
        <v>50750</v>
      </c>
      <c r="V280" s="382">
        <v>53650</v>
      </c>
      <c r="W280" s="382">
        <v>56550</v>
      </c>
      <c r="X280" s="382">
        <v>59450</v>
      </c>
      <c r="Y280" s="382">
        <v>62350</v>
      </c>
      <c r="Z280" s="382">
        <v>65250</v>
      </c>
      <c r="AA280" s="383">
        <v>68150</v>
      </c>
      <c r="AB280" s="381">
        <v>58000</v>
      </c>
      <c r="AC280" s="382">
        <v>76550</v>
      </c>
      <c r="AD280" s="382">
        <v>81190</v>
      </c>
      <c r="AE280" s="382">
        <v>85830</v>
      </c>
      <c r="AF280" s="382">
        <v>90470</v>
      </c>
      <c r="AG280" s="382">
        <v>95110</v>
      </c>
      <c r="AH280" s="382">
        <v>99750</v>
      </c>
      <c r="AI280" s="382">
        <v>104390</v>
      </c>
      <c r="AJ280" s="383">
        <v>109030</v>
      </c>
      <c r="AL280" s="382">
        <v>36250</v>
      </c>
      <c r="AM280" s="382">
        <v>47850</v>
      </c>
      <c r="AN280" s="382">
        <v>50750</v>
      </c>
      <c r="AO280" s="382">
        <v>53650</v>
      </c>
      <c r="AP280" s="382">
        <v>56550</v>
      </c>
      <c r="AQ280" s="382">
        <v>59450</v>
      </c>
      <c r="AR280" s="382">
        <v>62350</v>
      </c>
      <c r="AS280" s="382">
        <v>65250</v>
      </c>
      <c r="AT280" s="382">
        <v>68150</v>
      </c>
      <c r="AU280" s="381">
        <v>58000</v>
      </c>
      <c r="AV280" s="382">
        <v>76550</v>
      </c>
      <c r="AW280" s="382">
        <v>81190</v>
      </c>
      <c r="AX280" s="382">
        <v>85830</v>
      </c>
      <c r="AY280" s="382">
        <v>90470</v>
      </c>
      <c r="AZ280" s="382">
        <v>95110</v>
      </c>
      <c r="BA280" s="382">
        <v>99750</v>
      </c>
      <c r="BB280" s="382">
        <v>104390</v>
      </c>
      <c r="BC280" s="383">
        <v>109030</v>
      </c>
      <c r="BE280">
        <v>39450</v>
      </c>
      <c r="BF280">
        <v>52100</v>
      </c>
      <c r="BG280">
        <v>55256</v>
      </c>
      <c r="BH280">
        <v>58412</v>
      </c>
      <c r="BI280">
        <v>61568</v>
      </c>
      <c r="BJ280">
        <v>64724</v>
      </c>
      <c r="BK280">
        <v>67880</v>
      </c>
      <c r="BL280">
        <v>71036</v>
      </c>
      <c r="BM280">
        <v>74192</v>
      </c>
      <c r="BN280">
        <v>63100</v>
      </c>
      <c r="BO280">
        <v>83300</v>
      </c>
      <c r="BP280">
        <v>88348</v>
      </c>
      <c r="BQ280">
        <v>93396</v>
      </c>
      <c r="BR280">
        <v>98444</v>
      </c>
      <c r="BS280">
        <v>103492</v>
      </c>
      <c r="BT280">
        <v>108540</v>
      </c>
      <c r="BU280">
        <v>113588</v>
      </c>
      <c r="BV280">
        <v>118636</v>
      </c>
    </row>
    <row r="281" spans="1:74" x14ac:dyDescent="0.35">
      <c r="A281" s="298" t="s">
        <v>471</v>
      </c>
      <c r="C281" s="300">
        <v>39850</v>
      </c>
      <c r="D281" s="300">
        <v>39850</v>
      </c>
      <c r="E281" s="300">
        <v>45827.5</v>
      </c>
      <c r="F281" s="300">
        <v>45827.5</v>
      </c>
      <c r="G281" s="300">
        <v>45827.5</v>
      </c>
      <c r="H281" s="300">
        <v>45827.5</v>
      </c>
      <c r="I281" s="300">
        <v>45827.5</v>
      </c>
      <c r="J281" s="300">
        <v>47850</v>
      </c>
      <c r="K281" s="300">
        <v>50750</v>
      </c>
      <c r="L281" s="300">
        <v>53650</v>
      </c>
      <c r="M281" s="300">
        <v>56600</v>
      </c>
      <c r="N281" s="300">
        <v>59450</v>
      </c>
      <c r="O281" s="300">
        <v>62350</v>
      </c>
      <c r="P281" s="300">
        <v>65250</v>
      </c>
      <c r="Q281" s="300">
        <v>68150</v>
      </c>
      <c r="S281" s="381">
        <v>36250</v>
      </c>
      <c r="T281" s="382">
        <v>47850</v>
      </c>
      <c r="U281" s="382">
        <v>50750</v>
      </c>
      <c r="V281" s="382">
        <v>53650</v>
      </c>
      <c r="W281" s="382">
        <v>56550</v>
      </c>
      <c r="X281" s="382">
        <v>59450</v>
      </c>
      <c r="Y281" s="382">
        <v>62350</v>
      </c>
      <c r="Z281" s="382">
        <v>65250</v>
      </c>
      <c r="AA281" s="383">
        <v>68150</v>
      </c>
      <c r="AB281" s="381">
        <v>58000</v>
      </c>
      <c r="AC281" s="382">
        <v>76550</v>
      </c>
      <c r="AD281" s="382">
        <v>81190</v>
      </c>
      <c r="AE281" s="382">
        <v>85830</v>
      </c>
      <c r="AF281" s="382">
        <v>90470</v>
      </c>
      <c r="AG281" s="382">
        <v>95110</v>
      </c>
      <c r="AH281" s="382">
        <v>99750</v>
      </c>
      <c r="AI281" s="382">
        <v>104390</v>
      </c>
      <c r="AJ281" s="383">
        <v>109030</v>
      </c>
      <c r="AL281" s="382">
        <v>36400</v>
      </c>
      <c r="AM281" s="382">
        <v>48050</v>
      </c>
      <c r="AN281" s="382">
        <v>50962</v>
      </c>
      <c r="AO281" s="382">
        <v>53874</v>
      </c>
      <c r="AP281" s="382">
        <v>56786</v>
      </c>
      <c r="AQ281" s="382">
        <v>59698</v>
      </c>
      <c r="AR281" s="382">
        <v>62610</v>
      </c>
      <c r="AS281" s="382">
        <v>65522</v>
      </c>
      <c r="AT281" s="382">
        <v>68434</v>
      </c>
      <c r="AU281" s="381">
        <v>58250</v>
      </c>
      <c r="AV281" s="382">
        <v>76900</v>
      </c>
      <c r="AW281" s="382">
        <v>81560</v>
      </c>
      <c r="AX281" s="382">
        <v>86220</v>
      </c>
      <c r="AY281" s="382">
        <v>90880</v>
      </c>
      <c r="AZ281" s="382">
        <v>95540</v>
      </c>
      <c r="BA281" s="382">
        <v>100200</v>
      </c>
      <c r="BB281" s="382">
        <v>104860</v>
      </c>
      <c r="BC281" s="383">
        <v>109520</v>
      </c>
      <c r="BE281">
        <v>39450</v>
      </c>
      <c r="BF281">
        <v>52100</v>
      </c>
      <c r="BG281">
        <v>55256</v>
      </c>
      <c r="BH281">
        <v>58412</v>
      </c>
      <c r="BI281">
        <v>61568</v>
      </c>
      <c r="BJ281">
        <v>64724</v>
      </c>
      <c r="BK281">
        <v>67880</v>
      </c>
      <c r="BL281">
        <v>71036</v>
      </c>
      <c r="BM281">
        <v>74192</v>
      </c>
      <c r="BN281">
        <v>63100</v>
      </c>
      <c r="BO281">
        <v>83300</v>
      </c>
      <c r="BP281">
        <v>88348</v>
      </c>
      <c r="BQ281">
        <v>93396</v>
      </c>
      <c r="BR281">
        <v>98444</v>
      </c>
      <c r="BS281">
        <v>103492</v>
      </c>
      <c r="BT281">
        <v>108540</v>
      </c>
      <c r="BU281">
        <v>113588</v>
      </c>
      <c r="BV281">
        <v>118636</v>
      </c>
    </row>
    <row r="282" spans="1:74" x14ac:dyDescent="0.35">
      <c r="A282" s="298" t="s">
        <v>472</v>
      </c>
      <c r="C282" s="300">
        <v>39850</v>
      </c>
      <c r="D282" s="300">
        <v>39850</v>
      </c>
      <c r="E282" s="300">
        <v>45827.5</v>
      </c>
      <c r="F282" s="300">
        <v>45827.5</v>
      </c>
      <c r="G282" s="300">
        <v>45827.5</v>
      </c>
      <c r="H282" s="300">
        <v>45827.5</v>
      </c>
      <c r="I282" s="300">
        <v>45827.5</v>
      </c>
      <c r="J282" s="300">
        <v>47850</v>
      </c>
      <c r="K282" s="300">
        <v>50750</v>
      </c>
      <c r="L282" s="300">
        <v>53650</v>
      </c>
      <c r="M282" s="300">
        <v>56600</v>
      </c>
      <c r="N282" s="300">
        <v>59450</v>
      </c>
      <c r="O282" s="300">
        <v>62350</v>
      </c>
      <c r="P282" s="300">
        <v>65250</v>
      </c>
      <c r="Q282" s="300">
        <v>68150</v>
      </c>
      <c r="S282" s="381">
        <v>37250</v>
      </c>
      <c r="T282" s="382">
        <v>49200</v>
      </c>
      <c r="U282" s="382">
        <v>52180</v>
      </c>
      <c r="V282" s="382">
        <v>55160</v>
      </c>
      <c r="W282" s="382">
        <v>58140</v>
      </c>
      <c r="X282" s="382">
        <v>61120</v>
      </c>
      <c r="Y282" s="382">
        <v>64100</v>
      </c>
      <c r="Z282" s="382">
        <v>67080</v>
      </c>
      <c r="AA282" s="383">
        <v>70060</v>
      </c>
      <c r="AB282" s="381">
        <v>59600</v>
      </c>
      <c r="AC282" s="382">
        <v>78650</v>
      </c>
      <c r="AD282" s="382">
        <v>83418</v>
      </c>
      <c r="AE282" s="382">
        <v>88186</v>
      </c>
      <c r="AF282" s="382">
        <v>92954</v>
      </c>
      <c r="AG282" s="382">
        <v>97722</v>
      </c>
      <c r="AH282" s="382">
        <v>102490</v>
      </c>
      <c r="AI282" s="382">
        <v>107258</v>
      </c>
      <c r="AJ282" s="383">
        <v>112026</v>
      </c>
      <c r="AL282" s="382">
        <v>37250</v>
      </c>
      <c r="AM282" s="382">
        <v>49200</v>
      </c>
      <c r="AN282" s="382">
        <v>52180</v>
      </c>
      <c r="AO282" s="382">
        <v>55160</v>
      </c>
      <c r="AP282" s="382">
        <v>58140</v>
      </c>
      <c r="AQ282" s="382">
        <v>61120</v>
      </c>
      <c r="AR282" s="382">
        <v>64100</v>
      </c>
      <c r="AS282" s="382">
        <v>67080</v>
      </c>
      <c r="AT282" s="382">
        <v>70060</v>
      </c>
      <c r="AU282" s="381">
        <v>59600</v>
      </c>
      <c r="AV282" s="382">
        <v>78650</v>
      </c>
      <c r="AW282" s="382">
        <v>83418</v>
      </c>
      <c r="AX282" s="382">
        <v>88186</v>
      </c>
      <c r="AY282" s="382">
        <v>92954</v>
      </c>
      <c r="AZ282" s="382">
        <v>97722</v>
      </c>
      <c r="BA282" s="382">
        <v>102490</v>
      </c>
      <c r="BB282" s="382">
        <v>107258</v>
      </c>
      <c r="BC282" s="383">
        <v>112026</v>
      </c>
      <c r="BE282">
        <v>41450</v>
      </c>
      <c r="BF282">
        <v>54750</v>
      </c>
      <c r="BG282">
        <v>58066</v>
      </c>
      <c r="BH282">
        <v>61382</v>
      </c>
      <c r="BI282">
        <v>64698</v>
      </c>
      <c r="BJ282">
        <v>68014</v>
      </c>
      <c r="BK282">
        <v>71330</v>
      </c>
      <c r="BL282">
        <v>74646</v>
      </c>
      <c r="BM282">
        <v>77962</v>
      </c>
      <c r="BN282">
        <v>66300</v>
      </c>
      <c r="BO282">
        <v>87500</v>
      </c>
      <c r="BP282">
        <v>92804</v>
      </c>
      <c r="BQ282">
        <v>98108</v>
      </c>
      <c r="BR282">
        <v>103412</v>
      </c>
      <c r="BS282">
        <v>108716</v>
      </c>
      <c r="BT282">
        <v>114020</v>
      </c>
      <c r="BU282">
        <v>119324</v>
      </c>
      <c r="BV282">
        <v>124628</v>
      </c>
    </row>
    <row r="283" spans="1:74" x14ac:dyDescent="0.35">
      <c r="A283" s="298" t="s">
        <v>473</v>
      </c>
      <c r="C283" s="300">
        <v>44600</v>
      </c>
      <c r="D283" s="300">
        <v>44600</v>
      </c>
      <c r="E283" s="300">
        <v>51290</v>
      </c>
      <c r="F283" s="300">
        <v>51290</v>
      </c>
      <c r="G283" s="300">
        <v>51290</v>
      </c>
      <c r="H283" s="300">
        <v>51750</v>
      </c>
      <c r="I283" s="300">
        <v>55350</v>
      </c>
      <c r="J283" s="300">
        <v>58900</v>
      </c>
      <c r="K283" s="300">
        <v>62450</v>
      </c>
      <c r="L283" s="300">
        <v>66050</v>
      </c>
      <c r="M283" s="300">
        <v>69600</v>
      </c>
      <c r="N283" s="300">
        <v>73150</v>
      </c>
      <c r="O283" s="300">
        <v>76750</v>
      </c>
      <c r="P283" s="300">
        <v>80300</v>
      </c>
      <c r="Q283" s="300">
        <v>83850</v>
      </c>
      <c r="S283" s="381">
        <v>44600</v>
      </c>
      <c r="T283" s="382">
        <v>58900</v>
      </c>
      <c r="U283" s="382">
        <v>62468</v>
      </c>
      <c r="V283" s="382">
        <v>66036</v>
      </c>
      <c r="W283" s="382">
        <v>69604</v>
      </c>
      <c r="X283" s="382">
        <v>73172</v>
      </c>
      <c r="Y283" s="382">
        <v>76740</v>
      </c>
      <c r="Z283" s="382">
        <v>80308</v>
      </c>
      <c r="AA283" s="383">
        <v>83876</v>
      </c>
      <c r="AB283" s="381">
        <v>71350</v>
      </c>
      <c r="AC283" s="382">
        <v>94200</v>
      </c>
      <c r="AD283" s="382">
        <v>99908</v>
      </c>
      <c r="AE283" s="382">
        <v>105616</v>
      </c>
      <c r="AF283" s="382">
        <v>111324</v>
      </c>
      <c r="AG283" s="382">
        <v>117032</v>
      </c>
      <c r="AH283" s="382">
        <v>122740</v>
      </c>
      <c r="AI283" s="382">
        <v>128448</v>
      </c>
      <c r="AJ283" s="383">
        <v>134156</v>
      </c>
      <c r="AL283" s="382">
        <v>45650</v>
      </c>
      <c r="AM283" s="382">
        <v>60300</v>
      </c>
      <c r="AN283" s="382">
        <v>63952</v>
      </c>
      <c r="AO283" s="382">
        <v>67604</v>
      </c>
      <c r="AP283" s="382">
        <v>71256</v>
      </c>
      <c r="AQ283" s="382">
        <v>74908</v>
      </c>
      <c r="AR283" s="382">
        <v>78560</v>
      </c>
      <c r="AS283" s="382">
        <v>82212</v>
      </c>
      <c r="AT283" s="382">
        <v>85864</v>
      </c>
      <c r="AU283" s="381">
        <v>73050</v>
      </c>
      <c r="AV283" s="382">
        <v>96450</v>
      </c>
      <c r="AW283" s="382">
        <v>102294</v>
      </c>
      <c r="AX283" s="382">
        <v>108138</v>
      </c>
      <c r="AY283" s="382">
        <v>113982</v>
      </c>
      <c r="AZ283" s="382">
        <v>119826</v>
      </c>
      <c r="BA283" s="382">
        <v>125670</v>
      </c>
      <c r="BB283" s="382">
        <v>131514</v>
      </c>
      <c r="BC283" s="383">
        <v>137358</v>
      </c>
      <c r="BE283">
        <v>49250</v>
      </c>
      <c r="BF283">
        <v>65050</v>
      </c>
      <c r="BG283">
        <v>68990</v>
      </c>
      <c r="BH283">
        <v>72930</v>
      </c>
      <c r="BI283">
        <v>76870</v>
      </c>
      <c r="BJ283">
        <v>80810</v>
      </c>
      <c r="BK283">
        <v>84750</v>
      </c>
      <c r="BL283">
        <v>88690</v>
      </c>
      <c r="BM283">
        <v>92630</v>
      </c>
      <c r="BN283">
        <v>78800</v>
      </c>
      <c r="BO283">
        <v>104000</v>
      </c>
      <c r="BP283">
        <v>110304</v>
      </c>
      <c r="BQ283">
        <v>116608</v>
      </c>
      <c r="BR283">
        <v>122912</v>
      </c>
      <c r="BS283">
        <v>129216</v>
      </c>
      <c r="BT283">
        <v>135520</v>
      </c>
      <c r="BU283">
        <v>141824</v>
      </c>
      <c r="BV283">
        <v>148128</v>
      </c>
    </row>
    <row r="284" spans="1:74" x14ac:dyDescent="0.35">
      <c r="A284" s="298" t="s">
        <v>474</v>
      </c>
      <c r="C284" s="300">
        <v>39850</v>
      </c>
      <c r="D284" s="300">
        <v>39850</v>
      </c>
      <c r="E284" s="300">
        <v>45827.5</v>
      </c>
      <c r="F284" s="300">
        <v>45827.5</v>
      </c>
      <c r="G284" s="300">
        <v>45827.5</v>
      </c>
      <c r="H284" s="300">
        <v>45827.5</v>
      </c>
      <c r="I284" s="300">
        <v>45827.5</v>
      </c>
      <c r="J284" s="300">
        <v>48450</v>
      </c>
      <c r="K284" s="300">
        <v>51400</v>
      </c>
      <c r="L284" s="300">
        <v>54350</v>
      </c>
      <c r="M284" s="300">
        <v>57300</v>
      </c>
      <c r="N284" s="300">
        <v>60200</v>
      </c>
      <c r="O284" s="300">
        <v>63150</v>
      </c>
      <c r="P284" s="300">
        <v>66100</v>
      </c>
      <c r="Q284" s="300">
        <v>69000</v>
      </c>
      <c r="S284" s="381">
        <v>36700</v>
      </c>
      <c r="T284" s="382">
        <v>48450</v>
      </c>
      <c r="U284" s="382">
        <v>51386</v>
      </c>
      <c r="V284" s="382">
        <v>54322</v>
      </c>
      <c r="W284" s="382">
        <v>57258</v>
      </c>
      <c r="X284" s="382">
        <v>60194</v>
      </c>
      <c r="Y284" s="382">
        <v>63130</v>
      </c>
      <c r="Z284" s="382">
        <v>66066</v>
      </c>
      <c r="AA284" s="383">
        <v>69002</v>
      </c>
      <c r="AB284" s="381">
        <v>58700</v>
      </c>
      <c r="AC284" s="382">
        <v>77500</v>
      </c>
      <c r="AD284" s="382">
        <v>82196</v>
      </c>
      <c r="AE284" s="382">
        <v>86892</v>
      </c>
      <c r="AF284" s="382">
        <v>91588</v>
      </c>
      <c r="AG284" s="382">
        <v>96284</v>
      </c>
      <c r="AH284" s="382">
        <v>100980</v>
      </c>
      <c r="AI284" s="382">
        <v>105676</v>
      </c>
      <c r="AJ284" s="383">
        <v>110372</v>
      </c>
      <c r="AL284" s="382">
        <v>36950</v>
      </c>
      <c r="AM284" s="382">
        <v>48800</v>
      </c>
      <c r="AN284" s="382">
        <v>51756</v>
      </c>
      <c r="AO284" s="382">
        <v>54712</v>
      </c>
      <c r="AP284" s="382">
        <v>57668</v>
      </c>
      <c r="AQ284" s="382">
        <v>60624</v>
      </c>
      <c r="AR284" s="382">
        <v>63580</v>
      </c>
      <c r="AS284" s="382">
        <v>66536</v>
      </c>
      <c r="AT284" s="382">
        <v>69492</v>
      </c>
      <c r="AU284" s="381">
        <v>59100</v>
      </c>
      <c r="AV284" s="382">
        <v>78000</v>
      </c>
      <c r="AW284" s="382">
        <v>82728</v>
      </c>
      <c r="AX284" s="382">
        <v>87456</v>
      </c>
      <c r="AY284" s="382">
        <v>92184</v>
      </c>
      <c r="AZ284" s="382">
        <v>96912</v>
      </c>
      <c r="BA284" s="382">
        <v>101640</v>
      </c>
      <c r="BB284" s="382">
        <v>106368</v>
      </c>
      <c r="BC284" s="383">
        <v>111096</v>
      </c>
      <c r="BE284">
        <v>41300</v>
      </c>
      <c r="BF284">
        <v>54550</v>
      </c>
      <c r="BG284">
        <v>57854</v>
      </c>
      <c r="BH284">
        <v>61158</v>
      </c>
      <c r="BI284">
        <v>64462</v>
      </c>
      <c r="BJ284">
        <v>67766</v>
      </c>
      <c r="BK284">
        <v>71070</v>
      </c>
      <c r="BL284">
        <v>74374</v>
      </c>
      <c r="BM284">
        <v>77678</v>
      </c>
      <c r="BN284">
        <v>66100</v>
      </c>
      <c r="BO284">
        <v>87250</v>
      </c>
      <c r="BP284">
        <v>92538</v>
      </c>
      <c r="BQ284">
        <v>97826</v>
      </c>
      <c r="BR284">
        <v>103114</v>
      </c>
      <c r="BS284">
        <v>108402</v>
      </c>
      <c r="BT284">
        <v>113690</v>
      </c>
      <c r="BU284">
        <v>118978</v>
      </c>
      <c r="BV284">
        <v>124266</v>
      </c>
    </row>
    <row r="285" spans="1:74" x14ac:dyDescent="0.35">
      <c r="A285" s="298" t="s">
        <v>475</v>
      </c>
      <c r="C285" s="300">
        <v>39850</v>
      </c>
      <c r="D285" s="300">
        <v>39850</v>
      </c>
      <c r="E285" s="300">
        <v>45827.5</v>
      </c>
      <c r="F285" s="300">
        <v>45827.5</v>
      </c>
      <c r="G285" s="300">
        <v>45827.5</v>
      </c>
      <c r="H285" s="300">
        <v>45827.5</v>
      </c>
      <c r="I285" s="300">
        <v>45827.5</v>
      </c>
      <c r="J285" s="300">
        <v>47850</v>
      </c>
      <c r="K285" s="300">
        <v>50750</v>
      </c>
      <c r="L285" s="300">
        <v>53650</v>
      </c>
      <c r="M285" s="300">
        <v>56600</v>
      </c>
      <c r="N285" s="300">
        <v>59450</v>
      </c>
      <c r="O285" s="300">
        <v>62350</v>
      </c>
      <c r="P285" s="300">
        <v>65250</v>
      </c>
      <c r="Q285" s="300">
        <v>68150</v>
      </c>
      <c r="S285" s="381">
        <v>36250</v>
      </c>
      <c r="T285" s="382">
        <v>47850</v>
      </c>
      <c r="U285" s="382">
        <v>50750</v>
      </c>
      <c r="V285" s="382">
        <v>53650</v>
      </c>
      <c r="W285" s="382">
        <v>56550</v>
      </c>
      <c r="X285" s="382">
        <v>59450</v>
      </c>
      <c r="Y285" s="382">
        <v>62350</v>
      </c>
      <c r="Z285" s="382">
        <v>65250</v>
      </c>
      <c r="AA285" s="383">
        <v>68150</v>
      </c>
      <c r="AB285" s="381">
        <v>58000</v>
      </c>
      <c r="AC285" s="382">
        <v>76550</v>
      </c>
      <c r="AD285" s="382">
        <v>81190</v>
      </c>
      <c r="AE285" s="382">
        <v>85830</v>
      </c>
      <c r="AF285" s="382">
        <v>90470</v>
      </c>
      <c r="AG285" s="382">
        <v>95110</v>
      </c>
      <c r="AH285" s="382">
        <v>99750</v>
      </c>
      <c r="AI285" s="382">
        <v>104390</v>
      </c>
      <c r="AJ285" s="383">
        <v>109030</v>
      </c>
      <c r="AL285" s="382">
        <v>37050</v>
      </c>
      <c r="AM285" s="382">
        <v>48950</v>
      </c>
      <c r="AN285" s="382">
        <v>51914</v>
      </c>
      <c r="AO285" s="382">
        <v>54878</v>
      </c>
      <c r="AP285" s="382">
        <v>57842</v>
      </c>
      <c r="AQ285" s="382">
        <v>60806</v>
      </c>
      <c r="AR285" s="382">
        <v>63770</v>
      </c>
      <c r="AS285" s="382">
        <v>66734</v>
      </c>
      <c r="AT285" s="382">
        <v>69698</v>
      </c>
      <c r="AU285" s="381">
        <v>59300</v>
      </c>
      <c r="AV285" s="382">
        <v>78300</v>
      </c>
      <c r="AW285" s="382">
        <v>83044</v>
      </c>
      <c r="AX285" s="382">
        <v>87788</v>
      </c>
      <c r="AY285" s="382">
        <v>92532</v>
      </c>
      <c r="AZ285" s="382">
        <v>97276</v>
      </c>
      <c r="BA285" s="382">
        <v>102020</v>
      </c>
      <c r="BB285" s="382">
        <v>106764</v>
      </c>
      <c r="BC285" s="383">
        <v>111508</v>
      </c>
      <c r="BE285">
        <v>40100</v>
      </c>
      <c r="BF285">
        <v>52950</v>
      </c>
      <c r="BG285">
        <v>56158</v>
      </c>
      <c r="BH285">
        <v>59366</v>
      </c>
      <c r="BI285">
        <v>62574</v>
      </c>
      <c r="BJ285">
        <v>65782</v>
      </c>
      <c r="BK285">
        <v>68990</v>
      </c>
      <c r="BL285">
        <v>72198</v>
      </c>
      <c r="BM285">
        <v>75406</v>
      </c>
      <c r="BN285">
        <v>64150</v>
      </c>
      <c r="BO285">
        <v>84700</v>
      </c>
      <c r="BP285">
        <v>89832</v>
      </c>
      <c r="BQ285">
        <v>94964</v>
      </c>
      <c r="BR285">
        <v>100096</v>
      </c>
      <c r="BS285">
        <v>105228</v>
      </c>
      <c r="BT285">
        <v>110360</v>
      </c>
      <c r="BU285">
        <v>115492</v>
      </c>
      <c r="BV285">
        <v>120624</v>
      </c>
    </row>
    <row r="286" spans="1:74" x14ac:dyDescent="0.35">
      <c r="A286" s="298" t="s">
        <v>476</v>
      </c>
      <c r="C286" s="300">
        <v>39850</v>
      </c>
      <c r="D286" s="300">
        <v>39850</v>
      </c>
      <c r="E286" s="300">
        <v>45827.5</v>
      </c>
      <c r="F286" s="300">
        <v>45827.5</v>
      </c>
      <c r="G286" s="300">
        <v>45827.5</v>
      </c>
      <c r="H286" s="300">
        <v>45827.5</v>
      </c>
      <c r="I286" s="300">
        <v>46150</v>
      </c>
      <c r="J286" s="300">
        <v>49150</v>
      </c>
      <c r="K286" s="300">
        <v>52100</v>
      </c>
      <c r="L286" s="300">
        <v>55100</v>
      </c>
      <c r="M286" s="300">
        <v>58050</v>
      </c>
      <c r="N286" s="300">
        <v>61050</v>
      </c>
      <c r="O286" s="300">
        <v>64000</v>
      </c>
      <c r="P286" s="300">
        <v>67000</v>
      </c>
      <c r="Q286" s="300">
        <v>69950</v>
      </c>
      <c r="S286" s="381">
        <v>37200</v>
      </c>
      <c r="T286" s="382">
        <v>49150</v>
      </c>
      <c r="U286" s="382">
        <v>52126</v>
      </c>
      <c r="V286" s="382">
        <v>55102</v>
      </c>
      <c r="W286" s="382">
        <v>58078</v>
      </c>
      <c r="X286" s="382">
        <v>61054</v>
      </c>
      <c r="Y286" s="382">
        <v>64030</v>
      </c>
      <c r="Z286" s="382">
        <v>67006</v>
      </c>
      <c r="AA286" s="383">
        <v>69982</v>
      </c>
      <c r="AB286" s="381">
        <v>59500</v>
      </c>
      <c r="AC286" s="382">
        <v>78550</v>
      </c>
      <c r="AD286" s="382">
        <v>83310</v>
      </c>
      <c r="AE286" s="382">
        <v>88070</v>
      </c>
      <c r="AF286" s="382">
        <v>92830</v>
      </c>
      <c r="AG286" s="382">
        <v>97590</v>
      </c>
      <c r="AH286" s="382">
        <v>102350</v>
      </c>
      <c r="AI286" s="382">
        <v>107110</v>
      </c>
      <c r="AJ286" s="383">
        <v>111870</v>
      </c>
      <c r="AL286" s="382">
        <v>37200</v>
      </c>
      <c r="AM286" s="382">
        <v>49150</v>
      </c>
      <c r="AN286" s="382">
        <v>52126</v>
      </c>
      <c r="AO286" s="382">
        <v>55102</v>
      </c>
      <c r="AP286" s="382">
        <v>58078</v>
      </c>
      <c r="AQ286" s="382">
        <v>61054</v>
      </c>
      <c r="AR286" s="382">
        <v>64030</v>
      </c>
      <c r="AS286" s="382">
        <v>67006</v>
      </c>
      <c r="AT286" s="382">
        <v>69982</v>
      </c>
      <c r="AU286" s="381">
        <v>59500</v>
      </c>
      <c r="AV286" s="382">
        <v>78550</v>
      </c>
      <c r="AW286" s="382">
        <v>83310</v>
      </c>
      <c r="AX286" s="382">
        <v>88070</v>
      </c>
      <c r="AY286" s="382">
        <v>92830</v>
      </c>
      <c r="AZ286" s="382">
        <v>97590</v>
      </c>
      <c r="BA286" s="382">
        <v>102350</v>
      </c>
      <c r="BB286" s="382">
        <v>107110</v>
      </c>
      <c r="BC286" s="383">
        <v>111870</v>
      </c>
      <c r="BE286">
        <v>39450</v>
      </c>
      <c r="BF286">
        <v>52100</v>
      </c>
      <c r="BG286">
        <v>55256</v>
      </c>
      <c r="BH286">
        <v>58412</v>
      </c>
      <c r="BI286">
        <v>61568</v>
      </c>
      <c r="BJ286">
        <v>64724</v>
      </c>
      <c r="BK286">
        <v>67880</v>
      </c>
      <c r="BL286">
        <v>71036</v>
      </c>
      <c r="BM286">
        <v>74192</v>
      </c>
      <c r="BN286">
        <v>63100</v>
      </c>
      <c r="BO286">
        <v>83300</v>
      </c>
      <c r="BP286">
        <v>88348</v>
      </c>
      <c r="BQ286">
        <v>93396</v>
      </c>
      <c r="BR286">
        <v>98444</v>
      </c>
      <c r="BS286">
        <v>103492</v>
      </c>
      <c r="BT286">
        <v>108540</v>
      </c>
      <c r="BU286">
        <v>113588</v>
      </c>
      <c r="BV286">
        <v>118636</v>
      </c>
    </row>
    <row r="287" spans="1:74" x14ac:dyDescent="0.35">
      <c r="A287" s="298" t="s">
        <v>477</v>
      </c>
      <c r="C287" s="300">
        <v>43500</v>
      </c>
      <c r="D287" s="300">
        <v>43500</v>
      </c>
      <c r="E287" s="300">
        <v>50025</v>
      </c>
      <c r="F287" s="300">
        <v>50025</v>
      </c>
      <c r="G287" s="300">
        <v>50025</v>
      </c>
      <c r="H287" s="300">
        <v>50500</v>
      </c>
      <c r="I287" s="300">
        <v>53950</v>
      </c>
      <c r="J287" s="300">
        <v>57450</v>
      </c>
      <c r="K287" s="300">
        <v>60900</v>
      </c>
      <c r="L287" s="300">
        <v>64400</v>
      </c>
      <c r="M287" s="300">
        <v>67900</v>
      </c>
      <c r="N287" s="300">
        <v>71350</v>
      </c>
      <c r="O287" s="300">
        <v>74850</v>
      </c>
      <c r="P287" s="300">
        <v>78300</v>
      </c>
      <c r="Q287" s="300">
        <v>81800</v>
      </c>
      <c r="S287" s="381">
        <v>43500</v>
      </c>
      <c r="T287" s="382">
        <v>57450</v>
      </c>
      <c r="U287" s="382">
        <v>60930</v>
      </c>
      <c r="V287" s="382">
        <v>64410</v>
      </c>
      <c r="W287" s="382">
        <v>67890</v>
      </c>
      <c r="X287" s="382">
        <v>71370</v>
      </c>
      <c r="Y287" s="382">
        <v>74850</v>
      </c>
      <c r="Z287" s="382">
        <v>78330</v>
      </c>
      <c r="AA287" s="383">
        <v>81810</v>
      </c>
      <c r="AB287" s="381">
        <v>69600</v>
      </c>
      <c r="AC287" s="382">
        <v>91850</v>
      </c>
      <c r="AD287" s="382">
        <v>97418</v>
      </c>
      <c r="AE287" s="382">
        <v>102986</v>
      </c>
      <c r="AF287" s="382">
        <v>108554</v>
      </c>
      <c r="AG287" s="382">
        <v>114122</v>
      </c>
      <c r="AH287" s="382">
        <v>119690</v>
      </c>
      <c r="AI287" s="382">
        <v>125258</v>
      </c>
      <c r="AJ287" s="383">
        <v>130826</v>
      </c>
      <c r="AL287" s="382">
        <v>43900</v>
      </c>
      <c r="AM287" s="382">
        <v>57950</v>
      </c>
      <c r="AN287" s="382">
        <v>61462</v>
      </c>
      <c r="AO287" s="382">
        <v>64974</v>
      </c>
      <c r="AP287" s="382">
        <v>68486</v>
      </c>
      <c r="AQ287" s="382">
        <v>71998</v>
      </c>
      <c r="AR287" s="382">
        <v>75510</v>
      </c>
      <c r="AS287" s="382">
        <v>79022</v>
      </c>
      <c r="AT287" s="382">
        <v>82534</v>
      </c>
      <c r="AU287" s="381">
        <v>70250</v>
      </c>
      <c r="AV287" s="382">
        <v>92750</v>
      </c>
      <c r="AW287" s="382">
        <v>98370</v>
      </c>
      <c r="AX287" s="382">
        <v>103990</v>
      </c>
      <c r="AY287" s="382">
        <v>109610</v>
      </c>
      <c r="AZ287" s="382">
        <v>115230</v>
      </c>
      <c r="BA287" s="382">
        <v>120850</v>
      </c>
      <c r="BB287" s="382">
        <v>126470</v>
      </c>
      <c r="BC287" s="383">
        <v>132090</v>
      </c>
      <c r="BE287">
        <v>47550</v>
      </c>
      <c r="BF287">
        <v>62800</v>
      </c>
      <c r="BG287">
        <v>66604</v>
      </c>
      <c r="BH287">
        <v>70408</v>
      </c>
      <c r="BI287">
        <v>74212</v>
      </c>
      <c r="BJ287">
        <v>78016</v>
      </c>
      <c r="BK287">
        <v>81820</v>
      </c>
      <c r="BL287">
        <v>85624</v>
      </c>
      <c r="BM287">
        <v>89428</v>
      </c>
      <c r="BN287">
        <v>76100</v>
      </c>
      <c r="BO287">
        <v>100450</v>
      </c>
      <c r="BP287">
        <v>106538</v>
      </c>
      <c r="BQ287">
        <v>112626</v>
      </c>
      <c r="BR287">
        <v>118714</v>
      </c>
      <c r="BS287">
        <v>124802</v>
      </c>
      <c r="BT287">
        <v>130890</v>
      </c>
      <c r="BU287">
        <v>136978</v>
      </c>
      <c r="BV287">
        <v>143066</v>
      </c>
    </row>
    <row r="288" spans="1:74" x14ac:dyDescent="0.35">
      <c r="A288" s="298" t="s">
        <v>478</v>
      </c>
      <c r="C288" s="300">
        <v>39850</v>
      </c>
      <c r="D288" s="300">
        <v>39850</v>
      </c>
      <c r="E288" s="300">
        <v>45827.5</v>
      </c>
      <c r="F288" s="300">
        <v>45827.5</v>
      </c>
      <c r="G288" s="300">
        <v>45827.5</v>
      </c>
      <c r="H288" s="300">
        <v>45827.5</v>
      </c>
      <c r="I288" s="300">
        <v>45827.5</v>
      </c>
      <c r="J288" s="300">
        <v>47850</v>
      </c>
      <c r="K288" s="300">
        <v>50750</v>
      </c>
      <c r="L288" s="300">
        <v>53650</v>
      </c>
      <c r="M288" s="300">
        <v>56600</v>
      </c>
      <c r="N288" s="300">
        <v>59450</v>
      </c>
      <c r="O288" s="300">
        <v>62350</v>
      </c>
      <c r="P288" s="300">
        <v>65250</v>
      </c>
      <c r="Q288" s="300">
        <v>68150</v>
      </c>
      <c r="S288" s="381">
        <v>36250</v>
      </c>
      <c r="T288" s="382">
        <v>47850</v>
      </c>
      <c r="U288" s="382">
        <v>50750</v>
      </c>
      <c r="V288" s="382">
        <v>53650</v>
      </c>
      <c r="W288" s="382">
        <v>56550</v>
      </c>
      <c r="X288" s="382">
        <v>59450</v>
      </c>
      <c r="Y288" s="382">
        <v>62350</v>
      </c>
      <c r="Z288" s="382">
        <v>65250</v>
      </c>
      <c r="AA288" s="383">
        <v>68150</v>
      </c>
      <c r="AB288" s="381">
        <v>58000</v>
      </c>
      <c r="AC288" s="382">
        <v>76550</v>
      </c>
      <c r="AD288" s="382">
        <v>81190</v>
      </c>
      <c r="AE288" s="382">
        <v>85830</v>
      </c>
      <c r="AF288" s="382">
        <v>90470</v>
      </c>
      <c r="AG288" s="382">
        <v>95110</v>
      </c>
      <c r="AH288" s="382">
        <v>99750</v>
      </c>
      <c r="AI288" s="382">
        <v>104390</v>
      </c>
      <c r="AJ288" s="383">
        <v>109030</v>
      </c>
      <c r="AL288" s="382">
        <v>36250</v>
      </c>
      <c r="AM288" s="382">
        <v>47850</v>
      </c>
      <c r="AN288" s="382">
        <v>50750</v>
      </c>
      <c r="AO288" s="382">
        <v>53650</v>
      </c>
      <c r="AP288" s="382">
        <v>56550</v>
      </c>
      <c r="AQ288" s="382">
        <v>59450</v>
      </c>
      <c r="AR288" s="382">
        <v>62350</v>
      </c>
      <c r="AS288" s="382">
        <v>65250</v>
      </c>
      <c r="AT288" s="382">
        <v>68150</v>
      </c>
      <c r="AU288" s="381">
        <v>58000</v>
      </c>
      <c r="AV288" s="382">
        <v>76550</v>
      </c>
      <c r="AW288" s="382">
        <v>81190</v>
      </c>
      <c r="AX288" s="382">
        <v>85830</v>
      </c>
      <c r="AY288" s="382">
        <v>90470</v>
      </c>
      <c r="AZ288" s="382">
        <v>95110</v>
      </c>
      <c r="BA288" s="382">
        <v>99750</v>
      </c>
      <c r="BB288" s="382">
        <v>104390</v>
      </c>
      <c r="BC288" s="383">
        <v>109030</v>
      </c>
      <c r="BE288">
        <v>39450</v>
      </c>
      <c r="BF288">
        <v>52100</v>
      </c>
      <c r="BG288">
        <v>55256</v>
      </c>
      <c r="BH288">
        <v>58412</v>
      </c>
      <c r="BI288">
        <v>61568</v>
      </c>
      <c r="BJ288">
        <v>64724</v>
      </c>
      <c r="BK288">
        <v>67880</v>
      </c>
      <c r="BL288">
        <v>71036</v>
      </c>
      <c r="BM288">
        <v>74192</v>
      </c>
      <c r="BN288">
        <v>63100</v>
      </c>
      <c r="BO288">
        <v>83300</v>
      </c>
      <c r="BP288">
        <v>88348</v>
      </c>
      <c r="BQ288">
        <v>93396</v>
      </c>
      <c r="BR288">
        <v>98444</v>
      </c>
      <c r="BS288">
        <v>103492</v>
      </c>
      <c r="BT288">
        <v>108540</v>
      </c>
      <c r="BU288">
        <v>113588</v>
      </c>
      <c r="BV288">
        <v>118636</v>
      </c>
    </row>
    <row r="289" spans="1:74" x14ac:dyDescent="0.35">
      <c r="A289" s="298" t="s">
        <v>479</v>
      </c>
      <c r="C289" s="300">
        <v>39850</v>
      </c>
      <c r="D289" s="300">
        <v>39850</v>
      </c>
      <c r="E289" s="300">
        <v>45827.5</v>
      </c>
      <c r="F289" s="300">
        <v>45827.5</v>
      </c>
      <c r="G289" s="300">
        <v>45827.5</v>
      </c>
      <c r="H289" s="300">
        <v>45827.5</v>
      </c>
      <c r="I289" s="300">
        <v>45827.5</v>
      </c>
      <c r="J289" s="300">
        <v>47850</v>
      </c>
      <c r="K289" s="300">
        <v>50750</v>
      </c>
      <c r="L289" s="300">
        <v>53650</v>
      </c>
      <c r="M289" s="300">
        <v>56600</v>
      </c>
      <c r="N289" s="300">
        <v>59450</v>
      </c>
      <c r="O289" s="300">
        <v>62350</v>
      </c>
      <c r="P289" s="300">
        <v>65250</v>
      </c>
      <c r="Q289" s="300">
        <v>68150</v>
      </c>
      <c r="S289" s="381">
        <v>36250</v>
      </c>
      <c r="T289" s="382">
        <v>47850</v>
      </c>
      <c r="U289" s="382">
        <v>50750</v>
      </c>
      <c r="V289" s="382">
        <v>53650</v>
      </c>
      <c r="W289" s="382">
        <v>56550</v>
      </c>
      <c r="X289" s="382">
        <v>59450</v>
      </c>
      <c r="Y289" s="382">
        <v>62350</v>
      </c>
      <c r="Z289" s="382">
        <v>65250</v>
      </c>
      <c r="AA289" s="383">
        <v>68150</v>
      </c>
      <c r="AB289" s="381">
        <v>58000</v>
      </c>
      <c r="AC289" s="382">
        <v>76550</v>
      </c>
      <c r="AD289" s="382">
        <v>81190</v>
      </c>
      <c r="AE289" s="382">
        <v>85830</v>
      </c>
      <c r="AF289" s="382">
        <v>90470</v>
      </c>
      <c r="AG289" s="382">
        <v>95110</v>
      </c>
      <c r="AH289" s="382">
        <v>99750</v>
      </c>
      <c r="AI289" s="382">
        <v>104390</v>
      </c>
      <c r="AJ289" s="383">
        <v>109030</v>
      </c>
      <c r="AL289" s="382">
        <v>36250</v>
      </c>
      <c r="AM289" s="382">
        <v>47850</v>
      </c>
      <c r="AN289" s="382">
        <v>50750</v>
      </c>
      <c r="AO289" s="382">
        <v>53650</v>
      </c>
      <c r="AP289" s="382">
        <v>56550</v>
      </c>
      <c r="AQ289" s="382">
        <v>59450</v>
      </c>
      <c r="AR289" s="382">
        <v>62350</v>
      </c>
      <c r="AS289" s="382">
        <v>65250</v>
      </c>
      <c r="AT289" s="382">
        <v>68150</v>
      </c>
      <c r="AU289" s="381">
        <v>58000</v>
      </c>
      <c r="AV289" s="382">
        <v>76550</v>
      </c>
      <c r="AW289" s="382">
        <v>81190</v>
      </c>
      <c r="AX289" s="382">
        <v>85830</v>
      </c>
      <c r="AY289" s="382">
        <v>90470</v>
      </c>
      <c r="AZ289" s="382">
        <v>95110</v>
      </c>
      <c r="BA289" s="382">
        <v>99750</v>
      </c>
      <c r="BB289" s="382">
        <v>104390</v>
      </c>
      <c r="BC289" s="383">
        <v>109030</v>
      </c>
      <c r="BE289">
        <v>39450</v>
      </c>
      <c r="BF289">
        <v>52100</v>
      </c>
      <c r="BG289">
        <v>55256</v>
      </c>
      <c r="BH289">
        <v>58412</v>
      </c>
      <c r="BI289">
        <v>61568</v>
      </c>
      <c r="BJ289">
        <v>64724</v>
      </c>
      <c r="BK289">
        <v>67880</v>
      </c>
      <c r="BL289">
        <v>71036</v>
      </c>
      <c r="BM289">
        <v>74192</v>
      </c>
      <c r="BN289">
        <v>63100</v>
      </c>
      <c r="BO289">
        <v>83300</v>
      </c>
      <c r="BP289">
        <v>88348</v>
      </c>
      <c r="BQ289">
        <v>93396</v>
      </c>
      <c r="BR289">
        <v>98444</v>
      </c>
      <c r="BS289">
        <v>103492</v>
      </c>
      <c r="BT289">
        <v>108540</v>
      </c>
      <c r="BU289">
        <v>113588</v>
      </c>
      <c r="BV289">
        <v>118636</v>
      </c>
    </row>
    <row r="290" spans="1:74" x14ac:dyDescent="0.35">
      <c r="A290" s="298" t="s">
        <v>480</v>
      </c>
      <c r="C290" s="300">
        <v>39850</v>
      </c>
      <c r="D290" s="300">
        <v>39850</v>
      </c>
      <c r="E290" s="300">
        <v>45827.5</v>
      </c>
      <c r="F290" s="300">
        <v>45827.5</v>
      </c>
      <c r="G290" s="300">
        <v>45827.5</v>
      </c>
      <c r="H290" s="300">
        <v>45827.5</v>
      </c>
      <c r="I290" s="300">
        <v>45827.5</v>
      </c>
      <c r="J290" s="300">
        <v>47850</v>
      </c>
      <c r="K290" s="300">
        <v>50750</v>
      </c>
      <c r="L290" s="300">
        <v>53650</v>
      </c>
      <c r="M290" s="300">
        <v>56600</v>
      </c>
      <c r="N290" s="300">
        <v>59450</v>
      </c>
      <c r="O290" s="300">
        <v>62350</v>
      </c>
      <c r="P290" s="300">
        <v>65250</v>
      </c>
      <c r="Q290" s="300">
        <v>68150</v>
      </c>
      <c r="S290" s="381">
        <v>36250</v>
      </c>
      <c r="T290" s="382">
        <v>47850</v>
      </c>
      <c r="U290" s="382">
        <v>50750</v>
      </c>
      <c r="V290" s="382">
        <v>53650</v>
      </c>
      <c r="W290" s="382">
        <v>56550</v>
      </c>
      <c r="X290" s="382">
        <v>59450</v>
      </c>
      <c r="Y290" s="382">
        <v>62350</v>
      </c>
      <c r="Z290" s="382">
        <v>65250</v>
      </c>
      <c r="AA290" s="383">
        <v>68150</v>
      </c>
      <c r="AB290" s="381">
        <v>58000</v>
      </c>
      <c r="AC290" s="382">
        <v>76550</v>
      </c>
      <c r="AD290" s="382">
        <v>81190</v>
      </c>
      <c r="AE290" s="382">
        <v>85830</v>
      </c>
      <c r="AF290" s="382">
        <v>90470</v>
      </c>
      <c r="AG290" s="382">
        <v>95110</v>
      </c>
      <c r="AH290" s="382">
        <v>99750</v>
      </c>
      <c r="AI290" s="382">
        <v>104390</v>
      </c>
      <c r="AJ290" s="383">
        <v>109030</v>
      </c>
      <c r="AL290" s="382">
        <v>36250</v>
      </c>
      <c r="AM290" s="382">
        <v>47850</v>
      </c>
      <c r="AN290" s="382">
        <v>50750</v>
      </c>
      <c r="AO290" s="382">
        <v>53650</v>
      </c>
      <c r="AP290" s="382">
        <v>56550</v>
      </c>
      <c r="AQ290" s="382">
        <v>59450</v>
      </c>
      <c r="AR290" s="382">
        <v>62350</v>
      </c>
      <c r="AS290" s="382">
        <v>65250</v>
      </c>
      <c r="AT290" s="382">
        <v>68150</v>
      </c>
      <c r="AU290" s="381">
        <v>58000</v>
      </c>
      <c r="AV290" s="382">
        <v>76550</v>
      </c>
      <c r="AW290" s="382">
        <v>81190</v>
      </c>
      <c r="AX290" s="382">
        <v>85830</v>
      </c>
      <c r="AY290" s="382">
        <v>90470</v>
      </c>
      <c r="AZ290" s="382">
        <v>95110</v>
      </c>
      <c r="BA290" s="382">
        <v>99750</v>
      </c>
      <c r="BB290" s="382">
        <v>104390</v>
      </c>
      <c r="BC290" s="383">
        <v>109030</v>
      </c>
      <c r="BE290">
        <v>39650</v>
      </c>
      <c r="BF290">
        <v>52350</v>
      </c>
      <c r="BG290">
        <v>55522</v>
      </c>
      <c r="BH290">
        <v>58694</v>
      </c>
      <c r="BI290">
        <v>61866</v>
      </c>
      <c r="BJ290">
        <v>65038</v>
      </c>
      <c r="BK290">
        <v>68210</v>
      </c>
      <c r="BL290">
        <v>71382</v>
      </c>
      <c r="BM290">
        <v>74554</v>
      </c>
      <c r="BN290">
        <v>63450</v>
      </c>
      <c r="BO290">
        <v>83750</v>
      </c>
      <c r="BP290">
        <v>88826</v>
      </c>
      <c r="BQ290">
        <v>93902</v>
      </c>
      <c r="BR290">
        <v>98978</v>
      </c>
      <c r="BS290">
        <v>104054</v>
      </c>
      <c r="BT290">
        <v>109130</v>
      </c>
      <c r="BU290">
        <v>114206</v>
      </c>
      <c r="BV290">
        <v>119282</v>
      </c>
    </row>
    <row r="291" spans="1:74" x14ac:dyDescent="0.35">
      <c r="A291" s="298" t="s">
        <v>481</v>
      </c>
      <c r="C291" s="300">
        <v>39850</v>
      </c>
      <c r="D291" s="300">
        <v>39850</v>
      </c>
      <c r="E291" s="300">
        <v>45827.5</v>
      </c>
      <c r="F291" s="300">
        <v>45827.5</v>
      </c>
      <c r="G291" s="300">
        <v>45827.5</v>
      </c>
      <c r="H291" s="300">
        <v>45827.5</v>
      </c>
      <c r="I291" s="300">
        <v>45827.5</v>
      </c>
      <c r="J291" s="300">
        <v>48350</v>
      </c>
      <c r="K291" s="300">
        <v>51250</v>
      </c>
      <c r="L291" s="300">
        <v>54200</v>
      </c>
      <c r="M291" s="300">
        <v>57100</v>
      </c>
      <c r="N291" s="300">
        <v>60050</v>
      </c>
      <c r="O291" s="300">
        <v>63000</v>
      </c>
      <c r="P291" s="300">
        <v>65900</v>
      </c>
      <c r="Q291" s="300">
        <v>68850</v>
      </c>
      <c r="S291" s="381">
        <v>36600</v>
      </c>
      <c r="T291" s="382">
        <v>48350</v>
      </c>
      <c r="U291" s="382">
        <v>51278</v>
      </c>
      <c r="V291" s="382">
        <v>54206</v>
      </c>
      <c r="W291" s="382">
        <v>57134</v>
      </c>
      <c r="X291" s="382">
        <v>60062</v>
      </c>
      <c r="Y291" s="382">
        <v>62990</v>
      </c>
      <c r="Z291" s="382">
        <v>65918</v>
      </c>
      <c r="AA291" s="383">
        <v>68846</v>
      </c>
      <c r="AB291" s="381">
        <v>58550</v>
      </c>
      <c r="AC291" s="382">
        <v>77300</v>
      </c>
      <c r="AD291" s="382">
        <v>81984</v>
      </c>
      <c r="AE291" s="382">
        <v>86668</v>
      </c>
      <c r="AF291" s="382">
        <v>91352</v>
      </c>
      <c r="AG291" s="382">
        <v>96036</v>
      </c>
      <c r="AH291" s="382">
        <v>100720</v>
      </c>
      <c r="AI291" s="382">
        <v>105404</v>
      </c>
      <c r="AJ291" s="383">
        <v>110088</v>
      </c>
      <c r="AL291" s="382">
        <v>38400</v>
      </c>
      <c r="AM291" s="382">
        <v>50700</v>
      </c>
      <c r="AN291" s="382">
        <v>53772</v>
      </c>
      <c r="AO291" s="382">
        <v>56844</v>
      </c>
      <c r="AP291" s="382">
        <v>59916</v>
      </c>
      <c r="AQ291" s="382">
        <v>62988</v>
      </c>
      <c r="AR291" s="382">
        <v>66060</v>
      </c>
      <c r="AS291" s="382">
        <v>69132</v>
      </c>
      <c r="AT291" s="382">
        <v>72204</v>
      </c>
      <c r="AU291" s="381">
        <v>61450</v>
      </c>
      <c r="AV291" s="382">
        <v>81100</v>
      </c>
      <c r="AW291" s="382">
        <v>86016</v>
      </c>
      <c r="AX291" s="382">
        <v>90932</v>
      </c>
      <c r="AY291" s="382">
        <v>95848</v>
      </c>
      <c r="AZ291" s="382">
        <v>100764</v>
      </c>
      <c r="BA291" s="382">
        <v>105680</v>
      </c>
      <c r="BB291" s="382">
        <v>110596</v>
      </c>
      <c r="BC291" s="383">
        <v>115512</v>
      </c>
      <c r="BE291">
        <v>41800</v>
      </c>
      <c r="BF291">
        <v>55200</v>
      </c>
      <c r="BG291">
        <v>58544</v>
      </c>
      <c r="BH291">
        <v>61888</v>
      </c>
      <c r="BI291">
        <v>65232</v>
      </c>
      <c r="BJ291">
        <v>68576</v>
      </c>
      <c r="BK291">
        <v>71920</v>
      </c>
      <c r="BL291">
        <v>75264</v>
      </c>
      <c r="BM291">
        <v>78608</v>
      </c>
      <c r="BN291">
        <v>66900</v>
      </c>
      <c r="BO291">
        <v>88300</v>
      </c>
      <c r="BP291">
        <v>93652</v>
      </c>
      <c r="BQ291">
        <v>99004</v>
      </c>
      <c r="BR291">
        <v>104356</v>
      </c>
      <c r="BS291">
        <v>109708</v>
      </c>
      <c r="BT291">
        <v>115060</v>
      </c>
      <c r="BU291">
        <v>120412</v>
      </c>
      <c r="BV291">
        <v>125764</v>
      </c>
    </row>
    <row r="292" spans="1:74" x14ac:dyDescent="0.35">
      <c r="A292" s="298" t="s">
        <v>482</v>
      </c>
      <c r="C292" s="300">
        <v>39850</v>
      </c>
      <c r="D292" s="300">
        <v>39850</v>
      </c>
      <c r="E292" s="300">
        <v>45827.5</v>
      </c>
      <c r="F292" s="300">
        <v>45827.5</v>
      </c>
      <c r="G292" s="300">
        <v>45827.5</v>
      </c>
      <c r="H292" s="300">
        <v>45827.5</v>
      </c>
      <c r="I292" s="300">
        <v>47400</v>
      </c>
      <c r="J292" s="300">
        <v>50450</v>
      </c>
      <c r="K292" s="300">
        <v>53500</v>
      </c>
      <c r="L292" s="300">
        <v>56550</v>
      </c>
      <c r="M292" s="300">
        <v>59600</v>
      </c>
      <c r="N292" s="300">
        <v>62650</v>
      </c>
      <c r="O292" s="300">
        <v>65750</v>
      </c>
      <c r="P292" s="300">
        <v>68800</v>
      </c>
      <c r="Q292" s="300">
        <v>71850</v>
      </c>
      <c r="S292" s="381">
        <v>38200</v>
      </c>
      <c r="T292" s="382">
        <v>50450</v>
      </c>
      <c r="U292" s="382">
        <v>53506</v>
      </c>
      <c r="V292" s="382">
        <v>56562</v>
      </c>
      <c r="W292" s="382">
        <v>59618</v>
      </c>
      <c r="X292" s="382">
        <v>62674</v>
      </c>
      <c r="Y292" s="382">
        <v>65730</v>
      </c>
      <c r="Z292" s="382">
        <v>68786</v>
      </c>
      <c r="AA292" s="383">
        <v>71842</v>
      </c>
      <c r="AB292" s="381">
        <v>61100</v>
      </c>
      <c r="AC292" s="382">
        <v>80650</v>
      </c>
      <c r="AD292" s="382">
        <v>85538</v>
      </c>
      <c r="AE292" s="382">
        <v>90426</v>
      </c>
      <c r="AF292" s="382">
        <v>95314</v>
      </c>
      <c r="AG292" s="382">
        <v>100202</v>
      </c>
      <c r="AH292" s="382">
        <v>105090</v>
      </c>
      <c r="AI292" s="382">
        <v>109978</v>
      </c>
      <c r="AJ292" s="383">
        <v>114866</v>
      </c>
      <c r="AL292" s="382">
        <v>38350</v>
      </c>
      <c r="AM292" s="382">
        <v>50650</v>
      </c>
      <c r="AN292" s="382">
        <v>53718</v>
      </c>
      <c r="AO292" s="382">
        <v>56786</v>
      </c>
      <c r="AP292" s="382">
        <v>59854</v>
      </c>
      <c r="AQ292" s="382">
        <v>62922</v>
      </c>
      <c r="AR292" s="382">
        <v>65990</v>
      </c>
      <c r="AS292" s="382">
        <v>69058</v>
      </c>
      <c r="AT292" s="382">
        <v>72126</v>
      </c>
      <c r="AU292" s="381">
        <v>61350</v>
      </c>
      <c r="AV292" s="382">
        <v>81000</v>
      </c>
      <c r="AW292" s="382">
        <v>85908</v>
      </c>
      <c r="AX292" s="382">
        <v>90816</v>
      </c>
      <c r="AY292" s="382">
        <v>95724</v>
      </c>
      <c r="AZ292" s="382">
        <v>100632</v>
      </c>
      <c r="BA292" s="382">
        <v>105540</v>
      </c>
      <c r="BB292" s="382">
        <v>110448</v>
      </c>
      <c r="BC292" s="383">
        <v>115356</v>
      </c>
      <c r="BE292">
        <v>40550</v>
      </c>
      <c r="BF292">
        <v>53550</v>
      </c>
      <c r="BG292">
        <v>56794</v>
      </c>
      <c r="BH292">
        <v>60038</v>
      </c>
      <c r="BI292">
        <v>63282</v>
      </c>
      <c r="BJ292">
        <v>66526</v>
      </c>
      <c r="BK292">
        <v>69770</v>
      </c>
      <c r="BL292">
        <v>73014</v>
      </c>
      <c r="BM292">
        <v>76258</v>
      </c>
      <c r="BN292">
        <v>64900</v>
      </c>
      <c r="BO292">
        <v>85650</v>
      </c>
      <c r="BP292">
        <v>90842</v>
      </c>
      <c r="BQ292">
        <v>96034</v>
      </c>
      <c r="BR292">
        <v>101226</v>
      </c>
      <c r="BS292">
        <v>106418</v>
      </c>
      <c r="BT292">
        <v>111610</v>
      </c>
      <c r="BU292">
        <v>116802</v>
      </c>
      <c r="BV292">
        <v>121994</v>
      </c>
    </row>
    <row r="293" spans="1:74" x14ac:dyDescent="0.35">
      <c r="A293" s="298" t="s">
        <v>483</v>
      </c>
      <c r="C293" s="300">
        <v>39850</v>
      </c>
      <c r="D293" s="300">
        <v>39850</v>
      </c>
      <c r="E293" s="300">
        <v>45827.5</v>
      </c>
      <c r="F293" s="300">
        <v>45827.5</v>
      </c>
      <c r="G293" s="300">
        <v>45827.5</v>
      </c>
      <c r="H293" s="300">
        <v>45827.5</v>
      </c>
      <c r="I293" s="300">
        <v>45827.5</v>
      </c>
      <c r="J293" s="300">
        <v>47850</v>
      </c>
      <c r="K293" s="300">
        <v>50750</v>
      </c>
      <c r="L293" s="300">
        <v>53650</v>
      </c>
      <c r="M293" s="300">
        <v>56600</v>
      </c>
      <c r="N293" s="300">
        <v>59450</v>
      </c>
      <c r="O293" s="300">
        <v>62350</v>
      </c>
      <c r="P293" s="300">
        <v>65250</v>
      </c>
      <c r="Q293" s="300">
        <v>68150</v>
      </c>
      <c r="S293" s="381">
        <v>36250</v>
      </c>
      <c r="T293" s="382">
        <v>47850</v>
      </c>
      <c r="U293" s="382">
        <v>50750</v>
      </c>
      <c r="V293" s="382">
        <v>53650</v>
      </c>
      <c r="W293" s="382">
        <v>56550</v>
      </c>
      <c r="X293" s="382">
        <v>59450</v>
      </c>
      <c r="Y293" s="382">
        <v>62350</v>
      </c>
      <c r="Z293" s="382">
        <v>65250</v>
      </c>
      <c r="AA293" s="383">
        <v>68150</v>
      </c>
      <c r="AB293" s="381">
        <v>58000</v>
      </c>
      <c r="AC293" s="382">
        <v>76550</v>
      </c>
      <c r="AD293" s="382">
        <v>81190</v>
      </c>
      <c r="AE293" s="382">
        <v>85830</v>
      </c>
      <c r="AF293" s="382">
        <v>90470</v>
      </c>
      <c r="AG293" s="382">
        <v>95110</v>
      </c>
      <c r="AH293" s="382">
        <v>99750</v>
      </c>
      <c r="AI293" s="382">
        <v>104390</v>
      </c>
      <c r="AJ293" s="383">
        <v>109030</v>
      </c>
      <c r="AL293" s="382">
        <v>36250</v>
      </c>
      <c r="AM293" s="382">
        <v>47850</v>
      </c>
      <c r="AN293" s="382">
        <v>50750</v>
      </c>
      <c r="AO293" s="382">
        <v>53650</v>
      </c>
      <c r="AP293" s="382">
        <v>56550</v>
      </c>
      <c r="AQ293" s="382">
        <v>59450</v>
      </c>
      <c r="AR293" s="382">
        <v>62350</v>
      </c>
      <c r="AS293" s="382">
        <v>65250</v>
      </c>
      <c r="AT293" s="382">
        <v>68150</v>
      </c>
      <c r="AU293" s="381">
        <v>58000</v>
      </c>
      <c r="AV293" s="382">
        <v>76550</v>
      </c>
      <c r="AW293" s="382">
        <v>81190</v>
      </c>
      <c r="AX293" s="382">
        <v>85830</v>
      </c>
      <c r="AY293" s="382">
        <v>90470</v>
      </c>
      <c r="AZ293" s="382">
        <v>95110</v>
      </c>
      <c r="BA293" s="382">
        <v>99750</v>
      </c>
      <c r="BB293" s="382">
        <v>104390</v>
      </c>
      <c r="BC293" s="383">
        <v>109030</v>
      </c>
      <c r="BE293">
        <v>40300</v>
      </c>
      <c r="BF293">
        <v>53200</v>
      </c>
      <c r="BG293">
        <v>56424</v>
      </c>
      <c r="BH293">
        <v>59648</v>
      </c>
      <c r="BI293">
        <v>62872</v>
      </c>
      <c r="BJ293">
        <v>66096</v>
      </c>
      <c r="BK293">
        <v>69320</v>
      </c>
      <c r="BL293">
        <v>72544</v>
      </c>
      <c r="BM293">
        <v>75768</v>
      </c>
      <c r="BN293">
        <v>64500</v>
      </c>
      <c r="BO293">
        <v>85150</v>
      </c>
      <c r="BP293">
        <v>90310</v>
      </c>
      <c r="BQ293">
        <v>95470</v>
      </c>
      <c r="BR293">
        <v>100630</v>
      </c>
      <c r="BS293">
        <v>105790</v>
      </c>
      <c r="BT293">
        <v>110950</v>
      </c>
      <c r="BU293">
        <v>116110</v>
      </c>
      <c r="BV293">
        <v>121270</v>
      </c>
    </row>
    <row r="294" spans="1:74" x14ac:dyDescent="0.35">
      <c r="A294" s="298" t="s">
        <v>484</v>
      </c>
      <c r="C294" s="300">
        <v>39850</v>
      </c>
      <c r="D294" s="300">
        <v>39850</v>
      </c>
      <c r="E294" s="300">
        <v>45827.5</v>
      </c>
      <c r="F294" s="300">
        <v>45827.5</v>
      </c>
      <c r="G294" s="300">
        <v>45827.5</v>
      </c>
      <c r="H294" s="300">
        <v>45827.5</v>
      </c>
      <c r="I294" s="300">
        <v>45827.5</v>
      </c>
      <c r="J294" s="300">
        <v>48050</v>
      </c>
      <c r="K294" s="300">
        <v>51000</v>
      </c>
      <c r="L294" s="300">
        <v>53900</v>
      </c>
      <c r="M294" s="300">
        <v>56800</v>
      </c>
      <c r="N294" s="300">
        <v>59700</v>
      </c>
      <c r="O294" s="300">
        <v>62650</v>
      </c>
      <c r="P294" s="300">
        <v>65550</v>
      </c>
      <c r="Q294" s="300">
        <v>68450</v>
      </c>
      <c r="S294" s="381">
        <v>36400</v>
      </c>
      <c r="T294" s="382">
        <v>48050</v>
      </c>
      <c r="U294" s="382">
        <v>50962</v>
      </c>
      <c r="V294" s="382">
        <v>53874</v>
      </c>
      <c r="W294" s="382">
        <v>56786</v>
      </c>
      <c r="X294" s="382">
        <v>59698</v>
      </c>
      <c r="Y294" s="382">
        <v>62610</v>
      </c>
      <c r="Z294" s="382">
        <v>65522</v>
      </c>
      <c r="AA294" s="383">
        <v>68434</v>
      </c>
      <c r="AB294" s="381">
        <v>58250</v>
      </c>
      <c r="AC294" s="382">
        <v>76900</v>
      </c>
      <c r="AD294" s="382">
        <v>81560</v>
      </c>
      <c r="AE294" s="382">
        <v>86220</v>
      </c>
      <c r="AF294" s="382">
        <v>90880</v>
      </c>
      <c r="AG294" s="382">
        <v>95540</v>
      </c>
      <c r="AH294" s="382">
        <v>100200</v>
      </c>
      <c r="AI294" s="382">
        <v>104860</v>
      </c>
      <c r="AJ294" s="383">
        <v>109520</v>
      </c>
      <c r="AL294" s="382">
        <v>36400</v>
      </c>
      <c r="AM294" s="382">
        <v>48050</v>
      </c>
      <c r="AN294" s="382">
        <v>50962</v>
      </c>
      <c r="AO294" s="382">
        <v>53874</v>
      </c>
      <c r="AP294" s="382">
        <v>56786</v>
      </c>
      <c r="AQ294" s="382">
        <v>59698</v>
      </c>
      <c r="AR294" s="382">
        <v>62610</v>
      </c>
      <c r="AS294" s="382">
        <v>65522</v>
      </c>
      <c r="AT294" s="382">
        <v>68434</v>
      </c>
      <c r="AU294" s="381">
        <v>58250</v>
      </c>
      <c r="AV294" s="382">
        <v>76900</v>
      </c>
      <c r="AW294" s="382">
        <v>81560</v>
      </c>
      <c r="AX294" s="382">
        <v>86220</v>
      </c>
      <c r="AY294" s="382">
        <v>90880</v>
      </c>
      <c r="AZ294" s="382">
        <v>95540</v>
      </c>
      <c r="BA294" s="382">
        <v>100200</v>
      </c>
      <c r="BB294" s="382">
        <v>104860</v>
      </c>
      <c r="BC294" s="383">
        <v>109520</v>
      </c>
      <c r="BE294">
        <v>39450</v>
      </c>
      <c r="BF294">
        <v>52100</v>
      </c>
      <c r="BG294">
        <v>55256</v>
      </c>
      <c r="BH294">
        <v>58412</v>
      </c>
      <c r="BI294">
        <v>61568</v>
      </c>
      <c r="BJ294">
        <v>64724</v>
      </c>
      <c r="BK294">
        <v>67880</v>
      </c>
      <c r="BL294">
        <v>71036</v>
      </c>
      <c r="BM294">
        <v>74192</v>
      </c>
      <c r="BN294">
        <v>63100</v>
      </c>
      <c r="BO294">
        <v>83300</v>
      </c>
      <c r="BP294">
        <v>88348</v>
      </c>
      <c r="BQ294">
        <v>93396</v>
      </c>
      <c r="BR294">
        <v>98444</v>
      </c>
      <c r="BS294">
        <v>103492</v>
      </c>
      <c r="BT294">
        <v>108540</v>
      </c>
      <c r="BU294">
        <v>113588</v>
      </c>
      <c r="BV294">
        <v>118636</v>
      </c>
    </row>
    <row r="295" spans="1:74" x14ac:dyDescent="0.35">
      <c r="A295" s="298" t="s">
        <v>485</v>
      </c>
      <c r="C295" s="300">
        <v>39850</v>
      </c>
      <c r="D295" s="300">
        <v>39850</v>
      </c>
      <c r="E295" s="300">
        <v>45827.5</v>
      </c>
      <c r="F295" s="300">
        <v>45827.5</v>
      </c>
      <c r="G295" s="300">
        <v>45827.5</v>
      </c>
      <c r="H295" s="300">
        <v>45827.5</v>
      </c>
      <c r="I295" s="300">
        <v>45827.5</v>
      </c>
      <c r="J295" s="300">
        <v>47850</v>
      </c>
      <c r="K295" s="300">
        <v>50750</v>
      </c>
      <c r="L295" s="300">
        <v>53650</v>
      </c>
      <c r="M295" s="300">
        <v>56600</v>
      </c>
      <c r="N295" s="300">
        <v>59450</v>
      </c>
      <c r="O295" s="300">
        <v>62350</v>
      </c>
      <c r="P295" s="300">
        <v>65250</v>
      </c>
      <c r="Q295" s="300">
        <v>68150</v>
      </c>
      <c r="S295" s="381">
        <v>36250</v>
      </c>
      <c r="T295" s="382">
        <v>47850</v>
      </c>
      <c r="U295" s="382">
        <v>50750</v>
      </c>
      <c r="V295" s="382">
        <v>53650</v>
      </c>
      <c r="W295" s="382">
        <v>56550</v>
      </c>
      <c r="X295" s="382">
        <v>59450</v>
      </c>
      <c r="Y295" s="382">
        <v>62350</v>
      </c>
      <c r="Z295" s="382">
        <v>65250</v>
      </c>
      <c r="AA295" s="383">
        <v>68150</v>
      </c>
      <c r="AB295" s="381">
        <v>58000</v>
      </c>
      <c r="AC295" s="382">
        <v>76550</v>
      </c>
      <c r="AD295" s="382">
        <v>81190</v>
      </c>
      <c r="AE295" s="382">
        <v>85830</v>
      </c>
      <c r="AF295" s="382">
        <v>90470</v>
      </c>
      <c r="AG295" s="382">
        <v>95110</v>
      </c>
      <c r="AH295" s="382">
        <v>99750</v>
      </c>
      <c r="AI295" s="382">
        <v>104390</v>
      </c>
      <c r="AJ295" s="383">
        <v>109030</v>
      </c>
      <c r="AL295" s="382">
        <v>36250</v>
      </c>
      <c r="AM295" s="382">
        <v>47850</v>
      </c>
      <c r="AN295" s="382">
        <v>50750</v>
      </c>
      <c r="AO295" s="382">
        <v>53650</v>
      </c>
      <c r="AP295" s="382">
        <v>56550</v>
      </c>
      <c r="AQ295" s="382">
        <v>59450</v>
      </c>
      <c r="AR295" s="382">
        <v>62350</v>
      </c>
      <c r="AS295" s="382">
        <v>65250</v>
      </c>
      <c r="AT295" s="382">
        <v>68150</v>
      </c>
      <c r="AU295" s="381">
        <v>58000</v>
      </c>
      <c r="AV295" s="382">
        <v>76550</v>
      </c>
      <c r="AW295" s="382">
        <v>81190</v>
      </c>
      <c r="AX295" s="382">
        <v>85830</v>
      </c>
      <c r="AY295" s="382">
        <v>90470</v>
      </c>
      <c r="AZ295" s="382">
        <v>95110</v>
      </c>
      <c r="BA295" s="382">
        <v>99750</v>
      </c>
      <c r="BB295" s="382">
        <v>104390</v>
      </c>
      <c r="BC295" s="383">
        <v>109030</v>
      </c>
      <c r="BE295">
        <v>39450</v>
      </c>
      <c r="BF295">
        <v>52100</v>
      </c>
      <c r="BG295">
        <v>55256</v>
      </c>
      <c r="BH295">
        <v>58412</v>
      </c>
      <c r="BI295">
        <v>61568</v>
      </c>
      <c r="BJ295">
        <v>64724</v>
      </c>
      <c r="BK295">
        <v>67880</v>
      </c>
      <c r="BL295">
        <v>71036</v>
      </c>
      <c r="BM295">
        <v>74192</v>
      </c>
      <c r="BN295">
        <v>63100</v>
      </c>
      <c r="BO295">
        <v>83300</v>
      </c>
      <c r="BP295">
        <v>88348</v>
      </c>
      <c r="BQ295">
        <v>93396</v>
      </c>
      <c r="BR295">
        <v>98444</v>
      </c>
      <c r="BS295">
        <v>103492</v>
      </c>
      <c r="BT295">
        <v>108540</v>
      </c>
      <c r="BU295">
        <v>113588</v>
      </c>
      <c r="BV295">
        <v>118636</v>
      </c>
    </row>
    <row r="296" spans="1:74" x14ac:dyDescent="0.35">
      <c r="A296" s="298" t="s">
        <v>486</v>
      </c>
      <c r="C296" s="300">
        <v>50600</v>
      </c>
      <c r="D296" s="300">
        <v>50600</v>
      </c>
      <c r="E296" s="300">
        <v>58190</v>
      </c>
      <c r="F296" s="300">
        <v>58190</v>
      </c>
      <c r="G296" s="300">
        <v>58190</v>
      </c>
      <c r="H296" s="300">
        <v>58700</v>
      </c>
      <c r="I296" s="300">
        <v>62750</v>
      </c>
      <c r="J296" s="300">
        <v>66800</v>
      </c>
      <c r="K296" s="300">
        <v>70850</v>
      </c>
      <c r="L296" s="300">
        <v>74900</v>
      </c>
      <c r="M296" s="300">
        <v>78950</v>
      </c>
      <c r="N296" s="300">
        <v>83000</v>
      </c>
      <c r="O296" s="300">
        <v>87050</v>
      </c>
      <c r="P296" s="300">
        <v>91100</v>
      </c>
      <c r="Q296" s="300">
        <v>95150</v>
      </c>
      <c r="S296" s="381">
        <v>50600</v>
      </c>
      <c r="T296" s="382">
        <v>66800</v>
      </c>
      <c r="U296" s="382">
        <v>70848</v>
      </c>
      <c r="V296" s="382">
        <v>74896</v>
      </c>
      <c r="W296" s="382">
        <v>78944</v>
      </c>
      <c r="X296" s="382">
        <v>82992</v>
      </c>
      <c r="Y296" s="382">
        <v>87040</v>
      </c>
      <c r="Z296" s="382">
        <v>91088</v>
      </c>
      <c r="AA296" s="383">
        <v>95136</v>
      </c>
      <c r="AB296" s="381">
        <v>78500</v>
      </c>
      <c r="AC296" s="382">
        <v>103600</v>
      </c>
      <c r="AD296" s="382">
        <v>109880</v>
      </c>
      <c r="AE296" s="382">
        <v>116160</v>
      </c>
      <c r="AF296" s="382">
        <v>122440</v>
      </c>
      <c r="AG296" s="382">
        <v>128720</v>
      </c>
      <c r="AH296" s="382">
        <v>135000</v>
      </c>
      <c r="AI296" s="382">
        <v>141280</v>
      </c>
      <c r="AJ296" s="383">
        <v>147560</v>
      </c>
      <c r="AL296" s="382">
        <v>50600</v>
      </c>
      <c r="AM296" s="382">
        <v>66800</v>
      </c>
      <c r="AN296" s="382">
        <v>70848</v>
      </c>
      <c r="AO296" s="382">
        <v>74896</v>
      </c>
      <c r="AP296" s="382">
        <v>78944</v>
      </c>
      <c r="AQ296" s="382">
        <v>82992</v>
      </c>
      <c r="AR296" s="382">
        <v>87040</v>
      </c>
      <c r="AS296" s="382">
        <v>91088</v>
      </c>
      <c r="AT296" s="382">
        <v>95136</v>
      </c>
      <c r="AU296" s="381">
        <v>79900</v>
      </c>
      <c r="AV296" s="382">
        <v>105450</v>
      </c>
      <c r="AW296" s="382">
        <v>111842</v>
      </c>
      <c r="AX296" s="382">
        <v>118234</v>
      </c>
      <c r="AY296" s="382">
        <v>124626</v>
      </c>
      <c r="AZ296" s="382">
        <v>131018</v>
      </c>
      <c r="BA296" s="382">
        <v>137410</v>
      </c>
      <c r="BB296" s="382">
        <v>143802</v>
      </c>
      <c r="BC296" s="383">
        <v>150194</v>
      </c>
      <c r="BE296">
        <v>54500</v>
      </c>
      <c r="BF296">
        <v>71950</v>
      </c>
      <c r="BG296">
        <v>76310</v>
      </c>
      <c r="BH296">
        <v>80670</v>
      </c>
      <c r="BI296">
        <v>85030</v>
      </c>
      <c r="BJ296">
        <v>89390</v>
      </c>
      <c r="BK296">
        <v>93750</v>
      </c>
      <c r="BL296">
        <v>98110</v>
      </c>
      <c r="BM296">
        <v>102470</v>
      </c>
      <c r="BN296">
        <v>87200</v>
      </c>
      <c r="BO296">
        <v>115100</v>
      </c>
      <c r="BP296">
        <v>122076</v>
      </c>
      <c r="BQ296">
        <v>129052</v>
      </c>
      <c r="BR296">
        <v>136028</v>
      </c>
      <c r="BS296">
        <v>143004</v>
      </c>
      <c r="BT296">
        <v>149980</v>
      </c>
      <c r="BU296">
        <v>156956</v>
      </c>
      <c r="BV296">
        <v>163932</v>
      </c>
    </row>
    <row r="297" spans="1:74" x14ac:dyDescent="0.35">
      <c r="A297" s="298" t="s">
        <v>487</v>
      </c>
      <c r="C297" s="300">
        <v>39850</v>
      </c>
      <c r="D297" s="300">
        <v>39850</v>
      </c>
      <c r="E297" s="300">
        <v>45827.5</v>
      </c>
      <c r="F297" s="300">
        <v>45827.5</v>
      </c>
      <c r="G297" s="300">
        <v>45827.5</v>
      </c>
      <c r="H297" s="300">
        <v>45827.5</v>
      </c>
      <c r="I297" s="300">
        <v>47250</v>
      </c>
      <c r="J297" s="300">
        <v>50300</v>
      </c>
      <c r="K297" s="300">
        <v>53350</v>
      </c>
      <c r="L297" s="300">
        <v>56400</v>
      </c>
      <c r="M297" s="300">
        <v>59450</v>
      </c>
      <c r="N297" s="300">
        <v>62500</v>
      </c>
      <c r="O297" s="300">
        <v>65550</v>
      </c>
      <c r="P297" s="300">
        <v>68600</v>
      </c>
      <c r="Q297" s="300">
        <v>71650</v>
      </c>
      <c r="S297" s="381">
        <v>38100</v>
      </c>
      <c r="T297" s="382">
        <v>50300</v>
      </c>
      <c r="U297" s="382">
        <v>53348</v>
      </c>
      <c r="V297" s="382">
        <v>56396</v>
      </c>
      <c r="W297" s="382">
        <v>59444</v>
      </c>
      <c r="X297" s="382">
        <v>62492</v>
      </c>
      <c r="Y297" s="382">
        <v>65540</v>
      </c>
      <c r="Z297" s="382">
        <v>68588</v>
      </c>
      <c r="AA297" s="383">
        <v>71636</v>
      </c>
      <c r="AB297" s="381">
        <v>60950</v>
      </c>
      <c r="AC297" s="382">
        <v>80450</v>
      </c>
      <c r="AD297" s="382">
        <v>85326</v>
      </c>
      <c r="AE297" s="382">
        <v>90202</v>
      </c>
      <c r="AF297" s="382">
        <v>95078</v>
      </c>
      <c r="AG297" s="382">
        <v>99954</v>
      </c>
      <c r="AH297" s="382">
        <v>104830</v>
      </c>
      <c r="AI297" s="382">
        <v>109706</v>
      </c>
      <c r="AJ297" s="383">
        <v>114582</v>
      </c>
      <c r="AL297" s="382">
        <v>38150</v>
      </c>
      <c r="AM297" s="382">
        <v>50400</v>
      </c>
      <c r="AN297" s="382">
        <v>53452</v>
      </c>
      <c r="AO297" s="382">
        <v>56504</v>
      </c>
      <c r="AP297" s="382">
        <v>59556</v>
      </c>
      <c r="AQ297" s="382">
        <v>62608</v>
      </c>
      <c r="AR297" s="382">
        <v>65660</v>
      </c>
      <c r="AS297" s="382">
        <v>68712</v>
      </c>
      <c r="AT297" s="382">
        <v>71764</v>
      </c>
      <c r="AU297" s="381">
        <v>61050</v>
      </c>
      <c r="AV297" s="382">
        <v>80600</v>
      </c>
      <c r="AW297" s="382">
        <v>85484</v>
      </c>
      <c r="AX297" s="382">
        <v>90368</v>
      </c>
      <c r="AY297" s="382">
        <v>95252</v>
      </c>
      <c r="AZ297" s="382">
        <v>100136</v>
      </c>
      <c r="BA297" s="382">
        <v>105020</v>
      </c>
      <c r="BB297" s="382">
        <v>109904</v>
      </c>
      <c r="BC297" s="383">
        <v>114788</v>
      </c>
      <c r="BE297">
        <v>41700</v>
      </c>
      <c r="BF297">
        <v>55050</v>
      </c>
      <c r="BG297">
        <v>58386</v>
      </c>
      <c r="BH297">
        <v>61722</v>
      </c>
      <c r="BI297">
        <v>65058</v>
      </c>
      <c r="BJ297">
        <v>68394</v>
      </c>
      <c r="BK297">
        <v>71730</v>
      </c>
      <c r="BL297">
        <v>75066</v>
      </c>
      <c r="BM297">
        <v>78402</v>
      </c>
      <c r="BN297">
        <v>66700</v>
      </c>
      <c r="BO297">
        <v>88050</v>
      </c>
      <c r="BP297">
        <v>93386</v>
      </c>
      <c r="BQ297">
        <v>98722</v>
      </c>
      <c r="BR297">
        <v>104058</v>
      </c>
      <c r="BS297">
        <v>109394</v>
      </c>
      <c r="BT297">
        <v>114730</v>
      </c>
      <c r="BU297">
        <v>120066</v>
      </c>
      <c r="BV297">
        <v>125402</v>
      </c>
    </row>
    <row r="298" spans="1:74" x14ac:dyDescent="0.35">
      <c r="A298" s="298" t="s">
        <v>488</v>
      </c>
      <c r="C298" s="300">
        <v>39850</v>
      </c>
      <c r="D298" s="300">
        <v>39850</v>
      </c>
      <c r="E298" s="300">
        <v>45827.5</v>
      </c>
      <c r="F298" s="300">
        <v>45827.5</v>
      </c>
      <c r="G298" s="300">
        <v>45827.5</v>
      </c>
      <c r="H298" s="300">
        <v>45827.5</v>
      </c>
      <c r="I298" s="300">
        <v>45827.5</v>
      </c>
      <c r="J298" s="300">
        <v>47850</v>
      </c>
      <c r="K298" s="300">
        <v>50750</v>
      </c>
      <c r="L298" s="300">
        <v>53650</v>
      </c>
      <c r="M298" s="300">
        <v>56600</v>
      </c>
      <c r="N298" s="300">
        <v>59450</v>
      </c>
      <c r="O298" s="300">
        <v>62350</v>
      </c>
      <c r="P298" s="300">
        <v>65250</v>
      </c>
      <c r="Q298" s="300">
        <v>68150</v>
      </c>
      <c r="S298" s="381">
        <v>36250</v>
      </c>
      <c r="T298" s="382">
        <v>47850</v>
      </c>
      <c r="U298" s="382">
        <v>50750</v>
      </c>
      <c r="V298" s="382">
        <v>53650</v>
      </c>
      <c r="W298" s="382">
        <v>56550</v>
      </c>
      <c r="X298" s="382">
        <v>59450</v>
      </c>
      <c r="Y298" s="382">
        <v>62350</v>
      </c>
      <c r="Z298" s="382">
        <v>65250</v>
      </c>
      <c r="AA298" s="383">
        <v>68150</v>
      </c>
      <c r="AB298" s="381">
        <v>58000</v>
      </c>
      <c r="AC298" s="382">
        <v>76550</v>
      </c>
      <c r="AD298" s="382">
        <v>81190</v>
      </c>
      <c r="AE298" s="382">
        <v>85830</v>
      </c>
      <c r="AF298" s="382">
        <v>90470</v>
      </c>
      <c r="AG298" s="382">
        <v>95110</v>
      </c>
      <c r="AH298" s="382">
        <v>99750</v>
      </c>
      <c r="AI298" s="382">
        <v>104390</v>
      </c>
      <c r="AJ298" s="383">
        <v>109030</v>
      </c>
      <c r="AL298" s="382">
        <v>36250</v>
      </c>
      <c r="AM298" s="382">
        <v>47850</v>
      </c>
      <c r="AN298" s="382">
        <v>50750</v>
      </c>
      <c r="AO298" s="382">
        <v>53650</v>
      </c>
      <c r="AP298" s="382">
        <v>56550</v>
      </c>
      <c r="AQ298" s="382">
        <v>59450</v>
      </c>
      <c r="AR298" s="382">
        <v>62350</v>
      </c>
      <c r="AS298" s="382">
        <v>65250</v>
      </c>
      <c r="AT298" s="382">
        <v>68150</v>
      </c>
      <c r="AU298" s="381">
        <v>58000</v>
      </c>
      <c r="AV298" s="382">
        <v>76550</v>
      </c>
      <c r="AW298" s="382">
        <v>81190</v>
      </c>
      <c r="AX298" s="382">
        <v>85830</v>
      </c>
      <c r="AY298" s="382">
        <v>90470</v>
      </c>
      <c r="AZ298" s="382">
        <v>95110</v>
      </c>
      <c r="BA298" s="382">
        <v>99750</v>
      </c>
      <c r="BB298" s="382">
        <v>104390</v>
      </c>
      <c r="BC298" s="383">
        <v>109030</v>
      </c>
      <c r="BE298">
        <v>39450</v>
      </c>
      <c r="BF298">
        <v>52100</v>
      </c>
      <c r="BG298">
        <v>55256</v>
      </c>
      <c r="BH298">
        <v>58412</v>
      </c>
      <c r="BI298">
        <v>61568</v>
      </c>
      <c r="BJ298">
        <v>64724</v>
      </c>
      <c r="BK298">
        <v>67880</v>
      </c>
      <c r="BL298">
        <v>71036</v>
      </c>
      <c r="BM298">
        <v>74192</v>
      </c>
      <c r="BN298">
        <v>63100</v>
      </c>
      <c r="BO298">
        <v>83300</v>
      </c>
      <c r="BP298">
        <v>88348</v>
      </c>
      <c r="BQ298">
        <v>93396</v>
      </c>
      <c r="BR298">
        <v>98444</v>
      </c>
      <c r="BS298">
        <v>103492</v>
      </c>
      <c r="BT298">
        <v>108540</v>
      </c>
      <c r="BU298">
        <v>113588</v>
      </c>
      <c r="BV298">
        <v>118636</v>
      </c>
    </row>
    <row r="299" spans="1:74" x14ac:dyDescent="0.35">
      <c r="A299" s="298" t="s">
        <v>489</v>
      </c>
      <c r="C299" s="300">
        <v>39850</v>
      </c>
      <c r="D299" s="300">
        <v>39850</v>
      </c>
      <c r="E299" s="300">
        <v>45827.5</v>
      </c>
      <c r="F299" s="300">
        <v>45827.5</v>
      </c>
      <c r="G299" s="300">
        <v>45827.5</v>
      </c>
      <c r="H299" s="300">
        <v>45827.5</v>
      </c>
      <c r="I299" s="300">
        <v>45827.5</v>
      </c>
      <c r="J299" s="300">
        <v>48600</v>
      </c>
      <c r="K299" s="300">
        <v>51550</v>
      </c>
      <c r="L299" s="300">
        <v>54500</v>
      </c>
      <c r="M299" s="300">
        <v>57450</v>
      </c>
      <c r="N299" s="300">
        <v>60400</v>
      </c>
      <c r="O299" s="300">
        <v>63300</v>
      </c>
      <c r="P299" s="300">
        <v>66250</v>
      </c>
      <c r="Q299" s="300">
        <v>69200</v>
      </c>
      <c r="S299" s="381">
        <v>36800</v>
      </c>
      <c r="T299" s="382">
        <v>48600</v>
      </c>
      <c r="U299" s="382">
        <v>51544</v>
      </c>
      <c r="V299" s="382">
        <v>54488</v>
      </c>
      <c r="W299" s="382">
        <v>57432</v>
      </c>
      <c r="X299" s="382">
        <v>60376</v>
      </c>
      <c r="Y299" s="382">
        <v>63320</v>
      </c>
      <c r="Z299" s="382">
        <v>66264</v>
      </c>
      <c r="AA299" s="383">
        <v>69208</v>
      </c>
      <c r="AB299" s="381">
        <v>58900</v>
      </c>
      <c r="AC299" s="382">
        <v>77750</v>
      </c>
      <c r="AD299" s="382">
        <v>82462</v>
      </c>
      <c r="AE299" s="382">
        <v>87174</v>
      </c>
      <c r="AF299" s="382">
        <v>91886</v>
      </c>
      <c r="AG299" s="382">
        <v>96598</v>
      </c>
      <c r="AH299" s="382">
        <v>101310</v>
      </c>
      <c r="AI299" s="382">
        <v>106022</v>
      </c>
      <c r="AJ299" s="383">
        <v>110734</v>
      </c>
      <c r="AL299" s="382">
        <v>36800</v>
      </c>
      <c r="AM299" s="382">
        <v>48600</v>
      </c>
      <c r="AN299" s="382">
        <v>51544</v>
      </c>
      <c r="AO299" s="382">
        <v>54488</v>
      </c>
      <c r="AP299" s="382">
        <v>57432</v>
      </c>
      <c r="AQ299" s="382">
        <v>60376</v>
      </c>
      <c r="AR299" s="382">
        <v>63320</v>
      </c>
      <c r="AS299" s="382">
        <v>66264</v>
      </c>
      <c r="AT299" s="382">
        <v>69208</v>
      </c>
      <c r="AU299" s="381">
        <v>58900</v>
      </c>
      <c r="AV299" s="382">
        <v>77750</v>
      </c>
      <c r="AW299" s="382">
        <v>82462</v>
      </c>
      <c r="AX299" s="382">
        <v>87174</v>
      </c>
      <c r="AY299" s="382">
        <v>91886</v>
      </c>
      <c r="AZ299" s="382">
        <v>96598</v>
      </c>
      <c r="BA299" s="382">
        <v>101310</v>
      </c>
      <c r="BB299" s="382">
        <v>106022</v>
      </c>
      <c r="BC299" s="383">
        <v>110734</v>
      </c>
      <c r="BE299">
        <v>39450</v>
      </c>
      <c r="BF299">
        <v>52100</v>
      </c>
      <c r="BG299">
        <v>55256</v>
      </c>
      <c r="BH299">
        <v>58412</v>
      </c>
      <c r="BI299">
        <v>61568</v>
      </c>
      <c r="BJ299">
        <v>64724</v>
      </c>
      <c r="BK299">
        <v>67880</v>
      </c>
      <c r="BL299">
        <v>71036</v>
      </c>
      <c r="BM299">
        <v>74192</v>
      </c>
      <c r="BN299">
        <v>63100</v>
      </c>
      <c r="BO299">
        <v>83300</v>
      </c>
      <c r="BP299">
        <v>88348</v>
      </c>
      <c r="BQ299">
        <v>93396</v>
      </c>
      <c r="BR299">
        <v>98444</v>
      </c>
      <c r="BS299">
        <v>103492</v>
      </c>
      <c r="BT299">
        <v>108540</v>
      </c>
      <c r="BU299">
        <v>113588</v>
      </c>
      <c r="BV299">
        <v>118636</v>
      </c>
    </row>
    <row r="300" spans="1:74" x14ac:dyDescent="0.35">
      <c r="A300" s="298" t="s">
        <v>490</v>
      </c>
      <c r="C300" s="300">
        <v>39850</v>
      </c>
      <c r="D300" s="300">
        <v>39850</v>
      </c>
      <c r="E300" s="300">
        <v>45827.5</v>
      </c>
      <c r="F300" s="300">
        <v>45827.5</v>
      </c>
      <c r="G300" s="300">
        <v>45827.5</v>
      </c>
      <c r="H300" s="300">
        <v>45827.5</v>
      </c>
      <c r="I300" s="300">
        <v>45827.5</v>
      </c>
      <c r="J300" s="300">
        <v>47850</v>
      </c>
      <c r="K300" s="300">
        <v>50750</v>
      </c>
      <c r="L300" s="300">
        <v>53650</v>
      </c>
      <c r="M300" s="300">
        <v>56600</v>
      </c>
      <c r="N300" s="300">
        <v>59450</v>
      </c>
      <c r="O300" s="300">
        <v>62350</v>
      </c>
      <c r="P300" s="300">
        <v>65250</v>
      </c>
      <c r="Q300" s="300">
        <v>68150</v>
      </c>
      <c r="S300" s="381">
        <v>36250</v>
      </c>
      <c r="T300" s="382">
        <v>47850</v>
      </c>
      <c r="U300" s="382">
        <v>50750</v>
      </c>
      <c r="V300" s="382">
        <v>53650</v>
      </c>
      <c r="W300" s="382">
        <v>56550</v>
      </c>
      <c r="X300" s="382">
        <v>59450</v>
      </c>
      <c r="Y300" s="382">
        <v>62350</v>
      </c>
      <c r="Z300" s="382">
        <v>65250</v>
      </c>
      <c r="AA300" s="383">
        <v>68150</v>
      </c>
      <c r="AB300" s="381">
        <v>58000</v>
      </c>
      <c r="AC300" s="382">
        <v>76550</v>
      </c>
      <c r="AD300" s="382">
        <v>81190</v>
      </c>
      <c r="AE300" s="382">
        <v>85830</v>
      </c>
      <c r="AF300" s="382">
        <v>90470</v>
      </c>
      <c r="AG300" s="382">
        <v>95110</v>
      </c>
      <c r="AH300" s="382">
        <v>99750</v>
      </c>
      <c r="AI300" s="382">
        <v>104390</v>
      </c>
      <c r="AJ300" s="383">
        <v>109030</v>
      </c>
      <c r="AL300" s="382">
        <v>36250</v>
      </c>
      <c r="AM300" s="382">
        <v>47850</v>
      </c>
      <c r="AN300" s="382">
        <v>50750</v>
      </c>
      <c r="AO300" s="382">
        <v>53650</v>
      </c>
      <c r="AP300" s="382">
        <v>56550</v>
      </c>
      <c r="AQ300" s="382">
        <v>59450</v>
      </c>
      <c r="AR300" s="382">
        <v>62350</v>
      </c>
      <c r="AS300" s="382">
        <v>65250</v>
      </c>
      <c r="AT300" s="382">
        <v>68150</v>
      </c>
      <c r="AU300" s="381">
        <v>58000</v>
      </c>
      <c r="AV300" s="382">
        <v>76550</v>
      </c>
      <c r="AW300" s="382">
        <v>81190</v>
      </c>
      <c r="AX300" s="382">
        <v>85830</v>
      </c>
      <c r="AY300" s="382">
        <v>90470</v>
      </c>
      <c r="AZ300" s="382">
        <v>95110</v>
      </c>
      <c r="BA300" s="382">
        <v>99750</v>
      </c>
      <c r="BB300" s="382">
        <v>104390</v>
      </c>
      <c r="BC300" s="383">
        <v>109030</v>
      </c>
      <c r="BE300">
        <v>39450</v>
      </c>
      <c r="BF300">
        <v>52100</v>
      </c>
      <c r="BG300">
        <v>55256</v>
      </c>
      <c r="BH300">
        <v>58412</v>
      </c>
      <c r="BI300">
        <v>61568</v>
      </c>
      <c r="BJ300">
        <v>64724</v>
      </c>
      <c r="BK300">
        <v>67880</v>
      </c>
      <c r="BL300">
        <v>71036</v>
      </c>
      <c r="BM300">
        <v>74192</v>
      </c>
      <c r="BN300">
        <v>63100</v>
      </c>
      <c r="BO300">
        <v>83300</v>
      </c>
      <c r="BP300">
        <v>88348</v>
      </c>
      <c r="BQ300">
        <v>93396</v>
      </c>
      <c r="BR300">
        <v>98444</v>
      </c>
      <c r="BS300">
        <v>103492</v>
      </c>
      <c r="BT300">
        <v>108540</v>
      </c>
      <c r="BU300">
        <v>113588</v>
      </c>
      <c r="BV300">
        <v>118636</v>
      </c>
    </row>
    <row r="301" spans="1:74" x14ac:dyDescent="0.35">
      <c r="A301" s="298" t="s">
        <v>491</v>
      </c>
      <c r="C301" s="300">
        <v>42600</v>
      </c>
      <c r="D301" s="300">
        <v>42600</v>
      </c>
      <c r="E301" s="300">
        <v>48990</v>
      </c>
      <c r="F301" s="300">
        <v>48990</v>
      </c>
      <c r="G301" s="300">
        <v>48990</v>
      </c>
      <c r="H301" s="300">
        <v>49450</v>
      </c>
      <c r="I301" s="300">
        <v>52850</v>
      </c>
      <c r="J301" s="300">
        <v>56250</v>
      </c>
      <c r="K301" s="300">
        <v>59650</v>
      </c>
      <c r="L301" s="300">
        <v>63050</v>
      </c>
      <c r="M301" s="300">
        <v>66500</v>
      </c>
      <c r="N301" s="300">
        <v>69900</v>
      </c>
      <c r="O301" s="300">
        <v>73300</v>
      </c>
      <c r="P301" s="300">
        <v>76700</v>
      </c>
      <c r="Q301" s="300">
        <v>80100</v>
      </c>
      <c r="S301" s="381">
        <v>44650</v>
      </c>
      <c r="T301" s="382">
        <v>58950</v>
      </c>
      <c r="U301" s="382">
        <v>62522</v>
      </c>
      <c r="V301" s="382">
        <v>66094</v>
      </c>
      <c r="W301" s="382">
        <v>69666</v>
      </c>
      <c r="X301" s="382">
        <v>73238</v>
      </c>
      <c r="Y301" s="382">
        <v>76810</v>
      </c>
      <c r="Z301" s="382">
        <v>80382</v>
      </c>
      <c r="AA301" s="383">
        <v>83954</v>
      </c>
      <c r="AB301" s="381">
        <v>71450</v>
      </c>
      <c r="AC301" s="382">
        <v>94300</v>
      </c>
      <c r="AD301" s="382">
        <v>100016</v>
      </c>
      <c r="AE301" s="382">
        <v>105732</v>
      </c>
      <c r="AF301" s="382">
        <v>111448</v>
      </c>
      <c r="AG301" s="382">
        <v>117164</v>
      </c>
      <c r="AH301" s="382">
        <v>122880</v>
      </c>
      <c r="AI301" s="382">
        <v>128596</v>
      </c>
      <c r="AJ301" s="383">
        <v>134312</v>
      </c>
      <c r="AL301" s="382">
        <v>44700</v>
      </c>
      <c r="AM301" s="382">
        <v>59050</v>
      </c>
      <c r="AN301" s="382">
        <v>62626</v>
      </c>
      <c r="AO301" s="382">
        <v>66202</v>
      </c>
      <c r="AP301" s="382">
        <v>69778</v>
      </c>
      <c r="AQ301" s="382">
        <v>73354</v>
      </c>
      <c r="AR301" s="382">
        <v>76930</v>
      </c>
      <c r="AS301" s="382">
        <v>80506</v>
      </c>
      <c r="AT301" s="382">
        <v>84082</v>
      </c>
      <c r="AU301" s="381">
        <v>71500</v>
      </c>
      <c r="AV301" s="382">
        <v>94400</v>
      </c>
      <c r="AW301" s="382">
        <v>100120</v>
      </c>
      <c r="AX301" s="382">
        <v>105840</v>
      </c>
      <c r="AY301" s="382">
        <v>111560</v>
      </c>
      <c r="AZ301" s="382">
        <v>117280</v>
      </c>
      <c r="BA301" s="382">
        <v>123000</v>
      </c>
      <c r="BB301" s="382">
        <v>128720</v>
      </c>
      <c r="BC301" s="383">
        <v>134440</v>
      </c>
      <c r="BE301">
        <v>44700</v>
      </c>
      <c r="BF301">
        <v>59050</v>
      </c>
      <c r="BG301">
        <v>62626</v>
      </c>
      <c r="BH301">
        <v>66202</v>
      </c>
      <c r="BI301">
        <v>69778</v>
      </c>
      <c r="BJ301">
        <v>73354</v>
      </c>
      <c r="BK301">
        <v>76930</v>
      </c>
      <c r="BL301">
        <v>80506</v>
      </c>
      <c r="BM301">
        <v>84082</v>
      </c>
      <c r="BN301">
        <v>71500</v>
      </c>
      <c r="BO301">
        <v>94400</v>
      </c>
      <c r="BP301">
        <v>100120</v>
      </c>
      <c r="BQ301">
        <v>105840</v>
      </c>
      <c r="BR301">
        <v>111560</v>
      </c>
      <c r="BS301">
        <v>117280</v>
      </c>
      <c r="BT301">
        <v>123000</v>
      </c>
      <c r="BU301">
        <v>128720</v>
      </c>
      <c r="BV301">
        <v>134440</v>
      </c>
    </row>
    <row r="302" spans="1:74" x14ac:dyDescent="0.35">
      <c r="A302" s="298" t="s">
        <v>492</v>
      </c>
      <c r="C302" s="300">
        <v>39850</v>
      </c>
      <c r="D302" s="300">
        <v>39850</v>
      </c>
      <c r="E302" s="300">
        <v>45827.5</v>
      </c>
      <c r="F302" s="300">
        <v>45827.5</v>
      </c>
      <c r="G302" s="300">
        <v>45827.5</v>
      </c>
      <c r="H302" s="300">
        <v>45827.5</v>
      </c>
      <c r="I302" s="300">
        <v>45827.5</v>
      </c>
      <c r="J302" s="300">
        <v>47850</v>
      </c>
      <c r="K302" s="300">
        <v>50750</v>
      </c>
      <c r="L302" s="300">
        <v>53650</v>
      </c>
      <c r="M302" s="300">
        <v>56600</v>
      </c>
      <c r="N302" s="300">
        <v>59450</v>
      </c>
      <c r="O302" s="300">
        <v>62350</v>
      </c>
      <c r="P302" s="300">
        <v>65250</v>
      </c>
      <c r="Q302" s="300">
        <v>68150</v>
      </c>
      <c r="S302" s="381">
        <v>36250</v>
      </c>
      <c r="T302" s="382">
        <v>47850</v>
      </c>
      <c r="U302" s="382">
        <v>50750</v>
      </c>
      <c r="V302" s="382">
        <v>53650</v>
      </c>
      <c r="W302" s="382">
        <v>56550</v>
      </c>
      <c r="X302" s="382">
        <v>59450</v>
      </c>
      <c r="Y302" s="382">
        <v>62350</v>
      </c>
      <c r="Z302" s="382">
        <v>65250</v>
      </c>
      <c r="AA302" s="383">
        <v>68150</v>
      </c>
      <c r="AB302" s="381">
        <v>58000</v>
      </c>
      <c r="AC302" s="382">
        <v>76550</v>
      </c>
      <c r="AD302" s="382">
        <v>81190</v>
      </c>
      <c r="AE302" s="382">
        <v>85830</v>
      </c>
      <c r="AF302" s="382">
        <v>90470</v>
      </c>
      <c r="AG302" s="382">
        <v>95110</v>
      </c>
      <c r="AH302" s="382">
        <v>99750</v>
      </c>
      <c r="AI302" s="382">
        <v>104390</v>
      </c>
      <c r="AJ302" s="383">
        <v>109030</v>
      </c>
      <c r="AL302" s="382">
        <v>36250</v>
      </c>
      <c r="AM302" s="382">
        <v>47850</v>
      </c>
      <c r="AN302" s="382">
        <v>50750</v>
      </c>
      <c r="AO302" s="382">
        <v>53650</v>
      </c>
      <c r="AP302" s="382">
        <v>56550</v>
      </c>
      <c r="AQ302" s="382">
        <v>59450</v>
      </c>
      <c r="AR302" s="382">
        <v>62350</v>
      </c>
      <c r="AS302" s="382">
        <v>65250</v>
      </c>
      <c r="AT302" s="382">
        <v>68150</v>
      </c>
      <c r="AU302" s="381">
        <v>58000</v>
      </c>
      <c r="AV302" s="382">
        <v>76550</v>
      </c>
      <c r="AW302" s="382">
        <v>81190</v>
      </c>
      <c r="AX302" s="382">
        <v>85830</v>
      </c>
      <c r="AY302" s="382">
        <v>90470</v>
      </c>
      <c r="AZ302" s="382">
        <v>95110</v>
      </c>
      <c r="BA302" s="382">
        <v>99750</v>
      </c>
      <c r="BB302" s="382">
        <v>104390</v>
      </c>
      <c r="BC302" s="383">
        <v>109030</v>
      </c>
      <c r="BE302">
        <v>39800</v>
      </c>
      <c r="BF302">
        <v>52550</v>
      </c>
      <c r="BG302">
        <v>55734</v>
      </c>
      <c r="BH302">
        <v>58918</v>
      </c>
      <c r="BI302">
        <v>62102</v>
      </c>
      <c r="BJ302">
        <v>65286</v>
      </c>
      <c r="BK302">
        <v>68470</v>
      </c>
      <c r="BL302">
        <v>71654</v>
      </c>
      <c r="BM302">
        <v>74838</v>
      </c>
      <c r="BN302">
        <v>63700</v>
      </c>
      <c r="BO302">
        <v>84100</v>
      </c>
      <c r="BP302">
        <v>89196</v>
      </c>
      <c r="BQ302">
        <v>94292</v>
      </c>
      <c r="BR302">
        <v>99388</v>
      </c>
      <c r="BS302">
        <v>104484</v>
      </c>
      <c r="BT302">
        <v>109580</v>
      </c>
      <c r="BU302">
        <v>114676</v>
      </c>
      <c r="BV302">
        <v>119772</v>
      </c>
    </row>
    <row r="303" spans="1:74" x14ac:dyDescent="0.35">
      <c r="A303" s="298" t="s">
        <v>493</v>
      </c>
      <c r="C303" s="300">
        <v>39850</v>
      </c>
      <c r="D303" s="300">
        <v>39850</v>
      </c>
      <c r="E303" s="300">
        <v>45827.5</v>
      </c>
      <c r="F303" s="300">
        <v>45827.5</v>
      </c>
      <c r="G303" s="300">
        <v>45827.5</v>
      </c>
      <c r="H303" s="300">
        <v>45827.5</v>
      </c>
      <c r="I303" s="300">
        <v>45827.5</v>
      </c>
      <c r="J303" s="300">
        <v>47850</v>
      </c>
      <c r="K303" s="300">
        <v>50750</v>
      </c>
      <c r="L303" s="300">
        <v>53650</v>
      </c>
      <c r="M303" s="300">
        <v>56600</v>
      </c>
      <c r="N303" s="300">
        <v>59450</v>
      </c>
      <c r="O303" s="300">
        <v>62350</v>
      </c>
      <c r="P303" s="300">
        <v>65250</v>
      </c>
      <c r="Q303" s="300">
        <v>68150</v>
      </c>
      <c r="S303" s="381">
        <v>36250</v>
      </c>
      <c r="T303" s="382">
        <v>47850</v>
      </c>
      <c r="U303" s="382">
        <v>50750</v>
      </c>
      <c r="V303" s="382">
        <v>53650</v>
      </c>
      <c r="W303" s="382">
        <v>56550</v>
      </c>
      <c r="X303" s="382">
        <v>59450</v>
      </c>
      <c r="Y303" s="382">
        <v>62350</v>
      </c>
      <c r="Z303" s="382">
        <v>65250</v>
      </c>
      <c r="AA303" s="383">
        <v>68150</v>
      </c>
      <c r="AB303" s="381">
        <v>58000</v>
      </c>
      <c r="AC303" s="382">
        <v>76550</v>
      </c>
      <c r="AD303" s="382">
        <v>81190</v>
      </c>
      <c r="AE303" s="382">
        <v>85830</v>
      </c>
      <c r="AF303" s="382">
        <v>90470</v>
      </c>
      <c r="AG303" s="382">
        <v>95110</v>
      </c>
      <c r="AH303" s="382">
        <v>99750</v>
      </c>
      <c r="AI303" s="382">
        <v>104390</v>
      </c>
      <c r="AJ303" s="383">
        <v>109030</v>
      </c>
      <c r="AL303" s="382">
        <v>36250</v>
      </c>
      <c r="AM303" s="382">
        <v>47850</v>
      </c>
      <c r="AN303" s="382">
        <v>50750</v>
      </c>
      <c r="AO303" s="382">
        <v>53650</v>
      </c>
      <c r="AP303" s="382">
        <v>56550</v>
      </c>
      <c r="AQ303" s="382">
        <v>59450</v>
      </c>
      <c r="AR303" s="382">
        <v>62350</v>
      </c>
      <c r="AS303" s="382">
        <v>65250</v>
      </c>
      <c r="AT303" s="382">
        <v>68150</v>
      </c>
      <c r="AU303" s="381">
        <v>58000</v>
      </c>
      <c r="AV303" s="382">
        <v>76550</v>
      </c>
      <c r="AW303" s="382">
        <v>81190</v>
      </c>
      <c r="AX303" s="382">
        <v>85830</v>
      </c>
      <c r="AY303" s="382">
        <v>90470</v>
      </c>
      <c r="AZ303" s="382">
        <v>95110</v>
      </c>
      <c r="BA303" s="382">
        <v>99750</v>
      </c>
      <c r="BB303" s="382">
        <v>104390</v>
      </c>
      <c r="BC303" s="383">
        <v>109030</v>
      </c>
      <c r="BE303">
        <v>39450</v>
      </c>
      <c r="BF303">
        <v>52100</v>
      </c>
      <c r="BG303">
        <v>55256</v>
      </c>
      <c r="BH303">
        <v>58412</v>
      </c>
      <c r="BI303">
        <v>61568</v>
      </c>
      <c r="BJ303">
        <v>64724</v>
      </c>
      <c r="BK303">
        <v>67880</v>
      </c>
      <c r="BL303">
        <v>71036</v>
      </c>
      <c r="BM303">
        <v>74192</v>
      </c>
      <c r="BN303">
        <v>63100</v>
      </c>
      <c r="BO303">
        <v>83300</v>
      </c>
      <c r="BP303">
        <v>88348</v>
      </c>
      <c r="BQ303">
        <v>93396</v>
      </c>
      <c r="BR303">
        <v>98444</v>
      </c>
      <c r="BS303">
        <v>103492</v>
      </c>
      <c r="BT303">
        <v>108540</v>
      </c>
      <c r="BU303">
        <v>113588</v>
      </c>
      <c r="BV303">
        <v>118636</v>
      </c>
    </row>
    <row r="304" spans="1:74" x14ac:dyDescent="0.35">
      <c r="A304" s="298" t="s">
        <v>494</v>
      </c>
      <c r="C304" s="300">
        <v>39850</v>
      </c>
      <c r="D304" s="300">
        <v>39850</v>
      </c>
      <c r="E304" s="300">
        <v>45827.5</v>
      </c>
      <c r="F304" s="300">
        <v>45827.5</v>
      </c>
      <c r="G304" s="300">
        <v>45827.5</v>
      </c>
      <c r="H304" s="300">
        <v>45827.5</v>
      </c>
      <c r="I304" s="300">
        <v>46050</v>
      </c>
      <c r="J304" s="300">
        <v>49000</v>
      </c>
      <c r="K304" s="300">
        <v>51950</v>
      </c>
      <c r="L304" s="300">
        <v>54950</v>
      </c>
      <c r="M304" s="300">
        <v>57900</v>
      </c>
      <c r="N304" s="300">
        <v>60850</v>
      </c>
      <c r="O304" s="300">
        <v>63850</v>
      </c>
      <c r="P304" s="300">
        <v>66800</v>
      </c>
      <c r="Q304" s="300">
        <v>69750</v>
      </c>
      <c r="S304" s="381">
        <v>37100</v>
      </c>
      <c r="T304" s="382">
        <v>49000</v>
      </c>
      <c r="U304" s="382">
        <v>51968</v>
      </c>
      <c r="V304" s="382">
        <v>54936</v>
      </c>
      <c r="W304" s="382">
        <v>57904</v>
      </c>
      <c r="X304" s="382">
        <v>60872</v>
      </c>
      <c r="Y304" s="382">
        <v>63840</v>
      </c>
      <c r="Z304" s="382">
        <v>66808</v>
      </c>
      <c r="AA304" s="383">
        <v>69776</v>
      </c>
      <c r="AB304" s="381">
        <v>59350</v>
      </c>
      <c r="AC304" s="382">
        <v>78350</v>
      </c>
      <c r="AD304" s="382">
        <v>83098</v>
      </c>
      <c r="AE304" s="382">
        <v>87846</v>
      </c>
      <c r="AF304" s="382">
        <v>92594</v>
      </c>
      <c r="AG304" s="382">
        <v>97342</v>
      </c>
      <c r="AH304" s="382">
        <v>102090</v>
      </c>
      <c r="AI304" s="382">
        <v>106838</v>
      </c>
      <c r="AJ304" s="383">
        <v>111586</v>
      </c>
      <c r="AL304" s="382">
        <v>38650</v>
      </c>
      <c r="AM304" s="382">
        <v>51050</v>
      </c>
      <c r="AN304" s="382">
        <v>54142</v>
      </c>
      <c r="AO304" s="382">
        <v>57234</v>
      </c>
      <c r="AP304" s="382">
        <v>60326</v>
      </c>
      <c r="AQ304" s="382">
        <v>63418</v>
      </c>
      <c r="AR304" s="382">
        <v>66510</v>
      </c>
      <c r="AS304" s="382">
        <v>69602</v>
      </c>
      <c r="AT304" s="382">
        <v>72694</v>
      </c>
      <c r="AU304" s="381">
        <v>61850</v>
      </c>
      <c r="AV304" s="382">
        <v>81650</v>
      </c>
      <c r="AW304" s="382">
        <v>86598</v>
      </c>
      <c r="AX304" s="382">
        <v>91546</v>
      </c>
      <c r="AY304" s="382">
        <v>96494</v>
      </c>
      <c r="AZ304" s="382">
        <v>101442</v>
      </c>
      <c r="BA304" s="382">
        <v>106390</v>
      </c>
      <c r="BB304" s="382">
        <v>111338</v>
      </c>
      <c r="BC304" s="383">
        <v>116286</v>
      </c>
      <c r="BE304">
        <v>41800</v>
      </c>
      <c r="BF304">
        <v>55200</v>
      </c>
      <c r="BG304">
        <v>58544</v>
      </c>
      <c r="BH304">
        <v>61888</v>
      </c>
      <c r="BI304">
        <v>65232</v>
      </c>
      <c r="BJ304">
        <v>68576</v>
      </c>
      <c r="BK304">
        <v>71920</v>
      </c>
      <c r="BL304">
        <v>75264</v>
      </c>
      <c r="BM304">
        <v>78608</v>
      </c>
      <c r="BN304">
        <v>66900</v>
      </c>
      <c r="BO304">
        <v>88300</v>
      </c>
      <c r="BP304">
        <v>93652</v>
      </c>
      <c r="BQ304">
        <v>99004</v>
      </c>
      <c r="BR304">
        <v>104356</v>
      </c>
      <c r="BS304">
        <v>109708</v>
      </c>
      <c r="BT304">
        <v>115060</v>
      </c>
      <c r="BU304">
        <v>120412</v>
      </c>
      <c r="BV304">
        <v>125764</v>
      </c>
    </row>
    <row r="305" spans="1:74" x14ac:dyDescent="0.35">
      <c r="A305" s="298" t="s">
        <v>495</v>
      </c>
      <c r="C305" s="300">
        <v>44600</v>
      </c>
      <c r="D305" s="300">
        <v>44600</v>
      </c>
      <c r="E305" s="300">
        <v>51290</v>
      </c>
      <c r="F305" s="300">
        <v>51290</v>
      </c>
      <c r="G305" s="300">
        <v>51290</v>
      </c>
      <c r="H305" s="300">
        <v>51750</v>
      </c>
      <c r="I305" s="300">
        <v>55350</v>
      </c>
      <c r="J305" s="300">
        <v>58900</v>
      </c>
      <c r="K305" s="300">
        <v>62450</v>
      </c>
      <c r="L305" s="300">
        <v>66050</v>
      </c>
      <c r="M305" s="300">
        <v>69600</v>
      </c>
      <c r="N305" s="300">
        <v>73150</v>
      </c>
      <c r="O305" s="300">
        <v>76750</v>
      </c>
      <c r="P305" s="300">
        <v>80300</v>
      </c>
      <c r="Q305" s="300">
        <v>83850</v>
      </c>
      <c r="S305" s="381">
        <v>44600</v>
      </c>
      <c r="T305" s="382">
        <v>58900</v>
      </c>
      <c r="U305" s="382">
        <v>62468</v>
      </c>
      <c r="V305" s="382">
        <v>66036</v>
      </c>
      <c r="W305" s="382">
        <v>69604</v>
      </c>
      <c r="X305" s="382">
        <v>73172</v>
      </c>
      <c r="Y305" s="382">
        <v>76740</v>
      </c>
      <c r="Z305" s="382">
        <v>80308</v>
      </c>
      <c r="AA305" s="383">
        <v>83876</v>
      </c>
      <c r="AB305" s="381">
        <v>71350</v>
      </c>
      <c r="AC305" s="382">
        <v>94200</v>
      </c>
      <c r="AD305" s="382">
        <v>99908</v>
      </c>
      <c r="AE305" s="382">
        <v>105616</v>
      </c>
      <c r="AF305" s="382">
        <v>111324</v>
      </c>
      <c r="AG305" s="382">
        <v>117032</v>
      </c>
      <c r="AH305" s="382">
        <v>122740</v>
      </c>
      <c r="AI305" s="382">
        <v>128448</v>
      </c>
      <c r="AJ305" s="383">
        <v>134156</v>
      </c>
      <c r="AL305" s="382">
        <v>45650</v>
      </c>
      <c r="AM305" s="382">
        <v>60300</v>
      </c>
      <c r="AN305" s="382">
        <v>63952</v>
      </c>
      <c r="AO305" s="382">
        <v>67604</v>
      </c>
      <c r="AP305" s="382">
        <v>71256</v>
      </c>
      <c r="AQ305" s="382">
        <v>74908</v>
      </c>
      <c r="AR305" s="382">
        <v>78560</v>
      </c>
      <c r="AS305" s="382">
        <v>82212</v>
      </c>
      <c r="AT305" s="382">
        <v>85864</v>
      </c>
      <c r="AU305" s="381">
        <v>73050</v>
      </c>
      <c r="AV305" s="382">
        <v>96450</v>
      </c>
      <c r="AW305" s="382">
        <v>102294</v>
      </c>
      <c r="AX305" s="382">
        <v>108138</v>
      </c>
      <c r="AY305" s="382">
        <v>113982</v>
      </c>
      <c r="AZ305" s="382">
        <v>119826</v>
      </c>
      <c r="BA305" s="382">
        <v>125670</v>
      </c>
      <c r="BB305" s="382">
        <v>131514</v>
      </c>
      <c r="BC305" s="383">
        <v>137358</v>
      </c>
      <c r="BE305">
        <v>49250</v>
      </c>
      <c r="BF305">
        <v>65050</v>
      </c>
      <c r="BG305">
        <v>68990</v>
      </c>
      <c r="BH305">
        <v>72930</v>
      </c>
      <c r="BI305">
        <v>76870</v>
      </c>
      <c r="BJ305">
        <v>80810</v>
      </c>
      <c r="BK305">
        <v>84750</v>
      </c>
      <c r="BL305">
        <v>88690</v>
      </c>
      <c r="BM305">
        <v>92630</v>
      </c>
      <c r="BN305">
        <v>78800</v>
      </c>
      <c r="BO305">
        <v>104000</v>
      </c>
      <c r="BP305">
        <v>110304</v>
      </c>
      <c r="BQ305">
        <v>116608</v>
      </c>
      <c r="BR305">
        <v>122912</v>
      </c>
      <c r="BS305">
        <v>129216</v>
      </c>
      <c r="BT305">
        <v>135520</v>
      </c>
      <c r="BU305">
        <v>141824</v>
      </c>
      <c r="BV305">
        <v>148128</v>
      </c>
    </row>
    <row r="306" spans="1:74" x14ac:dyDescent="0.35">
      <c r="A306" s="298" t="s">
        <v>496</v>
      </c>
      <c r="C306" s="300">
        <v>39850</v>
      </c>
      <c r="D306" s="300">
        <v>39850</v>
      </c>
      <c r="E306" s="300">
        <v>45827.5</v>
      </c>
      <c r="F306" s="300">
        <v>45827.5</v>
      </c>
      <c r="G306" s="300">
        <v>45827.5</v>
      </c>
      <c r="H306" s="300">
        <v>45827.5</v>
      </c>
      <c r="I306" s="300">
        <v>45827.5</v>
      </c>
      <c r="J306" s="300">
        <v>47850</v>
      </c>
      <c r="K306" s="300">
        <v>50750</v>
      </c>
      <c r="L306" s="300">
        <v>53650</v>
      </c>
      <c r="M306" s="300">
        <v>56600</v>
      </c>
      <c r="N306" s="300">
        <v>59450</v>
      </c>
      <c r="O306" s="300">
        <v>62350</v>
      </c>
      <c r="P306" s="300">
        <v>65250</v>
      </c>
      <c r="Q306" s="300">
        <v>68150</v>
      </c>
      <c r="S306" s="381">
        <v>36250</v>
      </c>
      <c r="T306" s="382">
        <v>47850</v>
      </c>
      <c r="U306" s="382">
        <v>50750</v>
      </c>
      <c r="V306" s="382">
        <v>53650</v>
      </c>
      <c r="W306" s="382">
        <v>56550</v>
      </c>
      <c r="X306" s="382">
        <v>59450</v>
      </c>
      <c r="Y306" s="382">
        <v>62350</v>
      </c>
      <c r="Z306" s="382">
        <v>65250</v>
      </c>
      <c r="AA306" s="383">
        <v>68150</v>
      </c>
      <c r="AB306" s="381">
        <v>58000</v>
      </c>
      <c r="AC306" s="382">
        <v>76550</v>
      </c>
      <c r="AD306" s="382">
        <v>81190</v>
      </c>
      <c r="AE306" s="382">
        <v>85830</v>
      </c>
      <c r="AF306" s="382">
        <v>90470</v>
      </c>
      <c r="AG306" s="382">
        <v>95110</v>
      </c>
      <c r="AH306" s="382">
        <v>99750</v>
      </c>
      <c r="AI306" s="382">
        <v>104390</v>
      </c>
      <c r="AJ306" s="383">
        <v>109030</v>
      </c>
      <c r="AL306" s="382">
        <v>36250</v>
      </c>
      <c r="AM306" s="382">
        <v>47850</v>
      </c>
      <c r="AN306" s="382">
        <v>50750</v>
      </c>
      <c r="AO306" s="382">
        <v>53650</v>
      </c>
      <c r="AP306" s="382">
        <v>56550</v>
      </c>
      <c r="AQ306" s="382">
        <v>59450</v>
      </c>
      <c r="AR306" s="382">
        <v>62350</v>
      </c>
      <c r="AS306" s="382">
        <v>65250</v>
      </c>
      <c r="AT306" s="382">
        <v>68150</v>
      </c>
      <c r="AU306" s="381">
        <v>58000</v>
      </c>
      <c r="AV306" s="382">
        <v>76550</v>
      </c>
      <c r="AW306" s="382">
        <v>81190</v>
      </c>
      <c r="AX306" s="382">
        <v>85830</v>
      </c>
      <c r="AY306" s="382">
        <v>90470</v>
      </c>
      <c r="AZ306" s="382">
        <v>95110</v>
      </c>
      <c r="BA306" s="382">
        <v>99750</v>
      </c>
      <c r="BB306" s="382">
        <v>104390</v>
      </c>
      <c r="BC306" s="383">
        <v>109030</v>
      </c>
      <c r="BE306">
        <v>39450</v>
      </c>
      <c r="BF306">
        <v>52100</v>
      </c>
      <c r="BG306">
        <v>55256</v>
      </c>
      <c r="BH306">
        <v>58412</v>
      </c>
      <c r="BI306">
        <v>61568</v>
      </c>
      <c r="BJ306">
        <v>64724</v>
      </c>
      <c r="BK306">
        <v>67880</v>
      </c>
      <c r="BL306">
        <v>71036</v>
      </c>
      <c r="BM306">
        <v>74192</v>
      </c>
      <c r="BN306">
        <v>63100</v>
      </c>
      <c r="BO306">
        <v>83300</v>
      </c>
      <c r="BP306">
        <v>88348</v>
      </c>
      <c r="BQ306">
        <v>93396</v>
      </c>
      <c r="BR306">
        <v>98444</v>
      </c>
      <c r="BS306">
        <v>103492</v>
      </c>
      <c r="BT306">
        <v>108540</v>
      </c>
      <c r="BU306">
        <v>113588</v>
      </c>
      <c r="BV306">
        <v>118636</v>
      </c>
    </row>
    <row r="307" spans="1:74" x14ac:dyDescent="0.35">
      <c r="A307" s="298" t="s">
        <v>497</v>
      </c>
      <c r="C307" s="300">
        <v>39850</v>
      </c>
      <c r="D307" s="300">
        <v>39850</v>
      </c>
      <c r="E307" s="300">
        <v>45827.5</v>
      </c>
      <c r="F307" s="300">
        <v>45827.5</v>
      </c>
      <c r="G307" s="300">
        <v>45827.5</v>
      </c>
      <c r="H307" s="300">
        <v>45827.5</v>
      </c>
      <c r="I307" s="300">
        <v>47400</v>
      </c>
      <c r="J307" s="300">
        <v>50450</v>
      </c>
      <c r="K307" s="300">
        <v>53500</v>
      </c>
      <c r="L307" s="300">
        <v>56550</v>
      </c>
      <c r="M307" s="300">
        <v>59600</v>
      </c>
      <c r="N307" s="300">
        <v>62650</v>
      </c>
      <c r="O307" s="300">
        <v>65750</v>
      </c>
      <c r="P307" s="300">
        <v>68800</v>
      </c>
      <c r="Q307" s="300">
        <v>71850</v>
      </c>
      <c r="S307" s="381">
        <v>38200</v>
      </c>
      <c r="T307" s="382">
        <v>50450</v>
      </c>
      <c r="U307" s="382">
        <v>53506</v>
      </c>
      <c r="V307" s="382">
        <v>56562</v>
      </c>
      <c r="W307" s="382">
        <v>59618</v>
      </c>
      <c r="X307" s="382">
        <v>62674</v>
      </c>
      <c r="Y307" s="382">
        <v>65730</v>
      </c>
      <c r="Z307" s="382">
        <v>68786</v>
      </c>
      <c r="AA307" s="383">
        <v>71842</v>
      </c>
      <c r="AB307" s="381">
        <v>61100</v>
      </c>
      <c r="AC307" s="382">
        <v>80650</v>
      </c>
      <c r="AD307" s="382">
        <v>85538</v>
      </c>
      <c r="AE307" s="382">
        <v>90426</v>
      </c>
      <c r="AF307" s="382">
        <v>95314</v>
      </c>
      <c r="AG307" s="382">
        <v>100202</v>
      </c>
      <c r="AH307" s="382">
        <v>105090</v>
      </c>
      <c r="AI307" s="382">
        <v>109978</v>
      </c>
      <c r="AJ307" s="383">
        <v>114866</v>
      </c>
      <c r="AL307" s="382">
        <v>38200</v>
      </c>
      <c r="AM307" s="382">
        <v>50450</v>
      </c>
      <c r="AN307" s="382">
        <v>53506</v>
      </c>
      <c r="AO307" s="382">
        <v>56562</v>
      </c>
      <c r="AP307" s="382">
        <v>59618</v>
      </c>
      <c r="AQ307" s="382">
        <v>62674</v>
      </c>
      <c r="AR307" s="382">
        <v>65730</v>
      </c>
      <c r="AS307" s="382">
        <v>68786</v>
      </c>
      <c r="AT307" s="382">
        <v>71842</v>
      </c>
      <c r="AU307" s="381">
        <v>61100</v>
      </c>
      <c r="AV307" s="382">
        <v>80650</v>
      </c>
      <c r="AW307" s="382">
        <v>85538</v>
      </c>
      <c r="AX307" s="382">
        <v>90426</v>
      </c>
      <c r="AY307" s="382">
        <v>95314</v>
      </c>
      <c r="AZ307" s="382">
        <v>100202</v>
      </c>
      <c r="BA307" s="382">
        <v>105090</v>
      </c>
      <c r="BB307" s="382">
        <v>109978</v>
      </c>
      <c r="BC307" s="383">
        <v>114866</v>
      </c>
      <c r="BE307">
        <v>42050</v>
      </c>
      <c r="BF307">
        <v>55550</v>
      </c>
      <c r="BG307">
        <v>58914</v>
      </c>
      <c r="BH307">
        <v>62278</v>
      </c>
      <c r="BI307">
        <v>65642</v>
      </c>
      <c r="BJ307">
        <v>69006</v>
      </c>
      <c r="BK307">
        <v>72370</v>
      </c>
      <c r="BL307">
        <v>75734</v>
      </c>
      <c r="BM307">
        <v>79098</v>
      </c>
      <c r="BN307">
        <v>67300</v>
      </c>
      <c r="BO307">
        <v>88850</v>
      </c>
      <c r="BP307">
        <v>94234</v>
      </c>
      <c r="BQ307">
        <v>99618</v>
      </c>
      <c r="BR307">
        <v>105002</v>
      </c>
      <c r="BS307">
        <v>110386</v>
      </c>
      <c r="BT307">
        <v>115770</v>
      </c>
      <c r="BU307">
        <v>121154</v>
      </c>
      <c r="BV307">
        <v>126538</v>
      </c>
    </row>
    <row r="308" spans="1:74" x14ac:dyDescent="0.35">
      <c r="A308" s="298" t="s">
        <v>498</v>
      </c>
      <c r="C308" s="300">
        <v>39850</v>
      </c>
      <c r="D308" s="300">
        <v>39850</v>
      </c>
      <c r="E308" s="300">
        <v>45827.5</v>
      </c>
      <c r="F308" s="300">
        <v>45827.5</v>
      </c>
      <c r="G308" s="300">
        <v>45827.5</v>
      </c>
      <c r="H308" s="300">
        <v>45827.5</v>
      </c>
      <c r="I308" s="300">
        <v>45827.5</v>
      </c>
      <c r="J308" s="300">
        <v>47850</v>
      </c>
      <c r="K308" s="300">
        <v>50750</v>
      </c>
      <c r="L308" s="300">
        <v>53650</v>
      </c>
      <c r="M308" s="300">
        <v>56600</v>
      </c>
      <c r="N308" s="300">
        <v>59450</v>
      </c>
      <c r="O308" s="300">
        <v>62350</v>
      </c>
      <c r="P308" s="300">
        <v>65250</v>
      </c>
      <c r="Q308" s="300">
        <v>68150</v>
      </c>
      <c r="S308" s="381">
        <v>36250</v>
      </c>
      <c r="T308" s="382">
        <v>47850</v>
      </c>
      <c r="U308" s="382">
        <v>50750</v>
      </c>
      <c r="V308" s="382">
        <v>53650</v>
      </c>
      <c r="W308" s="382">
        <v>56550</v>
      </c>
      <c r="X308" s="382">
        <v>59450</v>
      </c>
      <c r="Y308" s="382">
        <v>62350</v>
      </c>
      <c r="Z308" s="382">
        <v>65250</v>
      </c>
      <c r="AA308" s="383">
        <v>68150</v>
      </c>
      <c r="AB308" s="381">
        <v>58000</v>
      </c>
      <c r="AC308" s="382">
        <v>76550</v>
      </c>
      <c r="AD308" s="382">
        <v>81190</v>
      </c>
      <c r="AE308" s="382">
        <v>85830</v>
      </c>
      <c r="AF308" s="382">
        <v>90470</v>
      </c>
      <c r="AG308" s="382">
        <v>95110</v>
      </c>
      <c r="AH308" s="382">
        <v>99750</v>
      </c>
      <c r="AI308" s="382">
        <v>104390</v>
      </c>
      <c r="AJ308" s="383">
        <v>109030</v>
      </c>
      <c r="AL308" s="382">
        <v>36250</v>
      </c>
      <c r="AM308" s="382">
        <v>47850</v>
      </c>
      <c r="AN308" s="382">
        <v>50750</v>
      </c>
      <c r="AO308" s="382">
        <v>53650</v>
      </c>
      <c r="AP308" s="382">
        <v>56550</v>
      </c>
      <c r="AQ308" s="382">
        <v>59450</v>
      </c>
      <c r="AR308" s="382">
        <v>62350</v>
      </c>
      <c r="AS308" s="382">
        <v>65250</v>
      </c>
      <c r="AT308" s="382">
        <v>68150</v>
      </c>
      <c r="AU308" s="381">
        <v>58000</v>
      </c>
      <c r="AV308" s="382">
        <v>76550</v>
      </c>
      <c r="AW308" s="382">
        <v>81190</v>
      </c>
      <c r="AX308" s="382">
        <v>85830</v>
      </c>
      <c r="AY308" s="382">
        <v>90470</v>
      </c>
      <c r="AZ308" s="382">
        <v>95110</v>
      </c>
      <c r="BA308" s="382">
        <v>99750</v>
      </c>
      <c r="BB308" s="382">
        <v>104390</v>
      </c>
      <c r="BC308" s="383">
        <v>109030</v>
      </c>
      <c r="BE308">
        <v>39450</v>
      </c>
      <c r="BF308">
        <v>52100</v>
      </c>
      <c r="BG308">
        <v>55256</v>
      </c>
      <c r="BH308">
        <v>58412</v>
      </c>
      <c r="BI308">
        <v>61568</v>
      </c>
      <c r="BJ308">
        <v>64724</v>
      </c>
      <c r="BK308">
        <v>67880</v>
      </c>
      <c r="BL308">
        <v>71036</v>
      </c>
      <c r="BM308">
        <v>74192</v>
      </c>
      <c r="BN308">
        <v>63100</v>
      </c>
      <c r="BO308">
        <v>83300</v>
      </c>
      <c r="BP308">
        <v>88348</v>
      </c>
      <c r="BQ308">
        <v>93396</v>
      </c>
      <c r="BR308">
        <v>98444</v>
      </c>
      <c r="BS308">
        <v>103492</v>
      </c>
      <c r="BT308">
        <v>108540</v>
      </c>
      <c r="BU308">
        <v>113588</v>
      </c>
      <c r="BV308">
        <v>118636</v>
      </c>
    </row>
    <row r="309" spans="1:74" x14ac:dyDescent="0.35">
      <c r="A309" s="298" t="s">
        <v>499</v>
      </c>
      <c r="C309" s="300">
        <v>43500</v>
      </c>
      <c r="D309" s="300">
        <v>43500</v>
      </c>
      <c r="E309" s="300">
        <v>50025</v>
      </c>
      <c r="F309" s="300">
        <v>50025</v>
      </c>
      <c r="G309" s="300">
        <v>50025</v>
      </c>
      <c r="H309" s="300">
        <v>50500</v>
      </c>
      <c r="I309" s="300">
        <v>53950</v>
      </c>
      <c r="J309" s="300">
        <v>57450</v>
      </c>
      <c r="K309" s="300">
        <v>60900</v>
      </c>
      <c r="L309" s="300">
        <v>64400</v>
      </c>
      <c r="M309" s="300">
        <v>67900</v>
      </c>
      <c r="N309" s="300">
        <v>71350</v>
      </c>
      <c r="O309" s="300">
        <v>74850</v>
      </c>
      <c r="P309" s="300">
        <v>78300</v>
      </c>
      <c r="Q309" s="300">
        <v>81800</v>
      </c>
      <c r="S309" s="381">
        <v>43500</v>
      </c>
      <c r="T309" s="382">
        <v>57450</v>
      </c>
      <c r="U309" s="382">
        <v>60930</v>
      </c>
      <c r="V309" s="382">
        <v>64410</v>
      </c>
      <c r="W309" s="382">
        <v>67890</v>
      </c>
      <c r="X309" s="382">
        <v>71370</v>
      </c>
      <c r="Y309" s="382">
        <v>74850</v>
      </c>
      <c r="Z309" s="382">
        <v>78330</v>
      </c>
      <c r="AA309" s="383">
        <v>81810</v>
      </c>
      <c r="AB309" s="381">
        <v>69600</v>
      </c>
      <c r="AC309" s="382">
        <v>91850</v>
      </c>
      <c r="AD309" s="382">
        <v>97418</v>
      </c>
      <c r="AE309" s="382">
        <v>102986</v>
      </c>
      <c r="AF309" s="382">
        <v>108554</v>
      </c>
      <c r="AG309" s="382">
        <v>114122</v>
      </c>
      <c r="AH309" s="382">
        <v>119690</v>
      </c>
      <c r="AI309" s="382">
        <v>125258</v>
      </c>
      <c r="AJ309" s="383">
        <v>130826</v>
      </c>
      <c r="AL309" s="382">
        <v>43900</v>
      </c>
      <c r="AM309" s="382">
        <v>57950</v>
      </c>
      <c r="AN309" s="382">
        <v>61462</v>
      </c>
      <c r="AO309" s="382">
        <v>64974</v>
      </c>
      <c r="AP309" s="382">
        <v>68486</v>
      </c>
      <c r="AQ309" s="382">
        <v>71998</v>
      </c>
      <c r="AR309" s="382">
        <v>75510</v>
      </c>
      <c r="AS309" s="382">
        <v>79022</v>
      </c>
      <c r="AT309" s="382">
        <v>82534</v>
      </c>
      <c r="AU309" s="381">
        <v>70250</v>
      </c>
      <c r="AV309" s="382">
        <v>92750</v>
      </c>
      <c r="AW309" s="382">
        <v>98370</v>
      </c>
      <c r="AX309" s="382">
        <v>103990</v>
      </c>
      <c r="AY309" s="382">
        <v>109610</v>
      </c>
      <c r="AZ309" s="382">
        <v>115230</v>
      </c>
      <c r="BA309" s="382">
        <v>120850</v>
      </c>
      <c r="BB309" s="382">
        <v>126470</v>
      </c>
      <c r="BC309" s="383">
        <v>132090</v>
      </c>
      <c r="BE309">
        <v>47550</v>
      </c>
      <c r="BF309">
        <v>62800</v>
      </c>
      <c r="BG309">
        <v>66604</v>
      </c>
      <c r="BH309">
        <v>70408</v>
      </c>
      <c r="BI309">
        <v>74212</v>
      </c>
      <c r="BJ309">
        <v>78016</v>
      </c>
      <c r="BK309">
        <v>81820</v>
      </c>
      <c r="BL309">
        <v>85624</v>
      </c>
      <c r="BM309">
        <v>89428</v>
      </c>
      <c r="BN309">
        <v>76100</v>
      </c>
      <c r="BO309">
        <v>100450</v>
      </c>
      <c r="BP309">
        <v>106538</v>
      </c>
      <c r="BQ309">
        <v>112626</v>
      </c>
      <c r="BR309">
        <v>118714</v>
      </c>
      <c r="BS309">
        <v>124802</v>
      </c>
      <c r="BT309">
        <v>130890</v>
      </c>
      <c r="BU309">
        <v>136978</v>
      </c>
      <c r="BV309">
        <v>143066</v>
      </c>
    </row>
    <row r="310" spans="1:74" x14ac:dyDescent="0.35">
      <c r="A310" s="298" t="s">
        <v>500</v>
      </c>
      <c r="C310" s="300">
        <v>39850</v>
      </c>
      <c r="D310" s="300">
        <v>39850</v>
      </c>
      <c r="E310" s="300">
        <v>45827.5</v>
      </c>
      <c r="F310" s="300">
        <v>45827.5</v>
      </c>
      <c r="G310" s="300">
        <v>45827.5</v>
      </c>
      <c r="H310" s="300">
        <v>45827.5</v>
      </c>
      <c r="I310" s="300">
        <v>45827.5</v>
      </c>
      <c r="J310" s="300">
        <v>47850</v>
      </c>
      <c r="K310" s="300">
        <v>50750</v>
      </c>
      <c r="L310" s="300">
        <v>53650</v>
      </c>
      <c r="M310" s="300">
        <v>56600</v>
      </c>
      <c r="N310" s="300">
        <v>59450</v>
      </c>
      <c r="O310" s="300">
        <v>62350</v>
      </c>
      <c r="P310" s="300">
        <v>65250</v>
      </c>
      <c r="Q310" s="300">
        <v>68150</v>
      </c>
      <c r="S310" s="381">
        <v>36250</v>
      </c>
      <c r="T310" s="382">
        <v>47850</v>
      </c>
      <c r="U310" s="382">
        <v>50750</v>
      </c>
      <c r="V310" s="382">
        <v>53650</v>
      </c>
      <c r="W310" s="382">
        <v>56550</v>
      </c>
      <c r="X310" s="382">
        <v>59450</v>
      </c>
      <c r="Y310" s="382">
        <v>62350</v>
      </c>
      <c r="Z310" s="382">
        <v>65250</v>
      </c>
      <c r="AA310" s="383">
        <v>68150</v>
      </c>
      <c r="AB310" s="381">
        <v>58000</v>
      </c>
      <c r="AC310" s="382">
        <v>76550</v>
      </c>
      <c r="AD310" s="382">
        <v>81190</v>
      </c>
      <c r="AE310" s="382">
        <v>85830</v>
      </c>
      <c r="AF310" s="382">
        <v>90470</v>
      </c>
      <c r="AG310" s="382">
        <v>95110</v>
      </c>
      <c r="AH310" s="382">
        <v>99750</v>
      </c>
      <c r="AI310" s="382">
        <v>104390</v>
      </c>
      <c r="AJ310" s="383">
        <v>109030</v>
      </c>
      <c r="AL310" s="382">
        <v>36250</v>
      </c>
      <c r="AM310" s="382">
        <v>47850</v>
      </c>
      <c r="AN310" s="382">
        <v>50750</v>
      </c>
      <c r="AO310" s="382">
        <v>53650</v>
      </c>
      <c r="AP310" s="382">
        <v>56550</v>
      </c>
      <c r="AQ310" s="382">
        <v>59450</v>
      </c>
      <c r="AR310" s="382">
        <v>62350</v>
      </c>
      <c r="AS310" s="382">
        <v>65250</v>
      </c>
      <c r="AT310" s="382">
        <v>68150</v>
      </c>
      <c r="AU310" s="381">
        <v>58000</v>
      </c>
      <c r="AV310" s="382">
        <v>76550</v>
      </c>
      <c r="AW310" s="382">
        <v>81190</v>
      </c>
      <c r="AX310" s="382">
        <v>85830</v>
      </c>
      <c r="AY310" s="382">
        <v>90470</v>
      </c>
      <c r="AZ310" s="382">
        <v>95110</v>
      </c>
      <c r="BA310" s="382">
        <v>99750</v>
      </c>
      <c r="BB310" s="382">
        <v>104390</v>
      </c>
      <c r="BC310" s="383">
        <v>109030</v>
      </c>
      <c r="BE310">
        <v>39450</v>
      </c>
      <c r="BF310">
        <v>52100</v>
      </c>
      <c r="BG310">
        <v>55256</v>
      </c>
      <c r="BH310">
        <v>58412</v>
      </c>
      <c r="BI310">
        <v>61568</v>
      </c>
      <c r="BJ310">
        <v>64724</v>
      </c>
      <c r="BK310">
        <v>67880</v>
      </c>
      <c r="BL310">
        <v>71036</v>
      </c>
      <c r="BM310">
        <v>74192</v>
      </c>
      <c r="BN310">
        <v>63100</v>
      </c>
      <c r="BO310">
        <v>83300</v>
      </c>
      <c r="BP310">
        <v>88348</v>
      </c>
      <c r="BQ310">
        <v>93396</v>
      </c>
      <c r="BR310">
        <v>98444</v>
      </c>
      <c r="BS310">
        <v>103492</v>
      </c>
      <c r="BT310">
        <v>108540</v>
      </c>
      <c r="BU310">
        <v>113588</v>
      </c>
      <c r="BV310">
        <v>118636</v>
      </c>
    </row>
    <row r="311" spans="1:74" x14ac:dyDescent="0.35">
      <c r="A311" s="298" t="s">
        <v>501</v>
      </c>
      <c r="C311" s="300">
        <v>39850</v>
      </c>
      <c r="D311" s="300">
        <v>39850</v>
      </c>
      <c r="E311" s="300">
        <v>45827.5</v>
      </c>
      <c r="F311" s="300">
        <v>45827.5</v>
      </c>
      <c r="G311" s="300">
        <v>45827.5</v>
      </c>
      <c r="H311" s="300">
        <v>45827.5</v>
      </c>
      <c r="I311" s="300">
        <v>45827.5</v>
      </c>
      <c r="J311" s="300">
        <v>47850</v>
      </c>
      <c r="K311" s="300">
        <v>50750</v>
      </c>
      <c r="L311" s="300">
        <v>53650</v>
      </c>
      <c r="M311" s="300">
        <v>56600</v>
      </c>
      <c r="N311" s="300">
        <v>59450</v>
      </c>
      <c r="O311" s="300">
        <v>62350</v>
      </c>
      <c r="P311" s="300">
        <v>65250</v>
      </c>
      <c r="Q311" s="300">
        <v>68150</v>
      </c>
      <c r="S311" s="381">
        <v>36250</v>
      </c>
      <c r="T311" s="382">
        <v>47850</v>
      </c>
      <c r="U311" s="382">
        <v>50750</v>
      </c>
      <c r="V311" s="382">
        <v>53650</v>
      </c>
      <c r="W311" s="382">
        <v>56550</v>
      </c>
      <c r="X311" s="382">
        <v>59450</v>
      </c>
      <c r="Y311" s="382">
        <v>62350</v>
      </c>
      <c r="Z311" s="382">
        <v>65250</v>
      </c>
      <c r="AA311" s="383">
        <v>68150</v>
      </c>
      <c r="AB311" s="381">
        <v>58000</v>
      </c>
      <c r="AC311" s="382">
        <v>76550</v>
      </c>
      <c r="AD311" s="382">
        <v>81190</v>
      </c>
      <c r="AE311" s="382">
        <v>85830</v>
      </c>
      <c r="AF311" s="382">
        <v>90470</v>
      </c>
      <c r="AG311" s="382">
        <v>95110</v>
      </c>
      <c r="AH311" s="382">
        <v>99750</v>
      </c>
      <c r="AI311" s="382">
        <v>104390</v>
      </c>
      <c r="AJ311" s="383">
        <v>109030</v>
      </c>
      <c r="AL311" s="382">
        <v>36250</v>
      </c>
      <c r="AM311" s="382">
        <v>47850</v>
      </c>
      <c r="AN311" s="382">
        <v>50750</v>
      </c>
      <c r="AO311" s="382">
        <v>53650</v>
      </c>
      <c r="AP311" s="382">
        <v>56550</v>
      </c>
      <c r="AQ311" s="382">
        <v>59450</v>
      </c>
      <c r="AR311" s="382">
        <v>62350</v>
      </c>
      <c r="AS311" s="382">
        <v>65250</v>
      </c>
      <c r="AT311" s="382">
        <v>68150</v>
      </c>
      <c r="AU311" s="381">
        <v>58000</v>
      </c>
      <c r="AV311" s="382">
        <v>76550</v>
      </c>
      <c r="AW311" s="382">
        <v>81190</v>
      </c>
      <c r="AX311" s="382">
        <v>85830</v>
      </c>
      <c r="AY311" s="382">
        <v>90470</v>
      </c>
      <c r="AZ311" s="382">
        <v>95110</v>
      </c>
      <c r="BA311" s="382">
        <v>99750</v>
      </c>
      <c r="BB311" s="382">
        <v>104390</v>
      </c>
      <c r="BC311" s="383">
        <v>109030</v>
      </c>
      <c r="BE311">
        <v>39450</v>
      </c>
      <c r="BF311">
        <v>52100</v>
      </c>
      <c r="BG311">
        <v>55256</v>
      </c>
      <c r="BH311">
        <v>58412</v>
      </c>
      <c r="BI311">
        <v>61568</v>
      </c>
      <c r="BJ311">
        <v>64724</v>
      </c>
      <c r="BK311">
        <v>67880</v>
      </c>
      <c r="BL311">
        <v>71036</v>
      </c>
      <c r="BM311">
        <v>74192</v>
      </c>
      <c r="BN311">
        <v>63100</v>
      </c>
      <c r="BO311">
        <v>83300</v>
      </c>
      <c r="BP311">
        <v>88348</v>
      </c>
      <c r="BQ311">
        <v>93396</v>
      </c>
      <c r="BR311">
        <v>98444</v>
      </c>
      <c r="BS311">
        <v>103492</v>
      </c>
      <c r="BT311">
        <v>108540</v>
      </c>
      <c r="BU311">
        <v>113588</v>
      </c>
      <c r="BV311">
        <v>118636</v>
      </c>
    </row>
    <row r="312" spans="1:74" x14ac:dyDescent="0.35">
      <c r="A312" s="298" t="s">
        <v>502</v>
      </c>
      <c r="C312" s="300">
        <v>39850</v>
      </c>
      <c r="D312" s="300">
        <v>39850</v>
      </c>
      <c r="E312" s="300">
        <v>45827.5</v>
      </c>
      <c r="F312" s="300">
        <v>45827.5</v>
      </c>
      <c r="G312" s="300">
        <v>45827.5</v>
      </c>
      <c r="H312" s="300">
        <v>45827.5</v>
      </c>
      <c r="I312" s="300">
        <v>45827.5</v>
      </c>
      <c r="J312" s="300">
        <v>47850</v>
      </c>
      <c r="K312" s="300">
        <v>50750</v>
      </c>
      <c r="L312" s="300">
        <v>53650</v>
      </c>
      <c r="M312" s="300">
        <v>56600</v>
      </c>
      <c r="N312" s="300">
        <v>59450</v>
      </c>
      <c r="O312" s="300">
        <v>62350</v>
      </c>
      <c r="P312" s="300">
        <v>65250</v>
      </c>
      <c r="Q312" s="300">
        <v>68150</v>
      </c>
      <c r="S312" s="381">
        <v>36250</v>
      </c>
      <c r="T312" s="382">
        <v>47850</v>
      </c>
      <c r="U312" s="382">
        <v>50750</v>
      </c>
      <c r="V312" s="382">
        <v>53650</v>
      </c>
      <c r="W312" s="382">
        <v>56550</v>
      </c>
      <c r="X312" s="382">
        <v>59450</v>
      </c>
      <c r="Y312" s="382">
        <v>62350</v>
      </c>
      <c r="Z312" s="382">
        <v>65250</v>
      </c>
      <c r="AA312" s="383">
        <v>68150</v>
      </c>
      <c r="AB312" s="381">
        <v>58000</v>
      </c>
      <c r="AC312" s="382">
        <v>76550</v>
      </c>
      <c r="AD312" s="382">
        <v>81190</v>
      </c>
      <c r="AE312" s="382">
        <v>85830</v>
      </c>
      <c r="AF312" s="382">
        <v>90470</v>
      </c>
      <c r="AG312" s="382">
        <v>95110</v>
      </c>
      <c r="AH312" s="382">
        <v>99750</v>
      </c>
      <c r="AI312" s="382">
        <v>104390</v>
      </c>
      <c r="AJ312" s="383">
        <v>109030</v>
      </c>
      <c r="AL312" s="382">
        <v>36250</v>
      </c>
      <c r="AM312" s="382">
        <v>47850</v>
      </c>
      <c r="AN312" s="382">
        <v>50750</v>
      </c>
      <c r="AO312" s="382">
        <v>53650</v>
      </c>
      <c r="AP312" s="382">
        <v>56550</v>
      </c>
      <c r="AQ312" s="382">
        <v>59450</v>
      </c>
      <c r="AR312" s="382">
        <v>62350</v>
      </c>
      <c r="AS312" s="382">
        <v>65250</v>
      </c>
      <c r="AT312" s="382">
        <v>68150</v>
      </c>
      <c r="AU312" s="381">
        <v>58000</v>
      </c>
      <c r="AV312" s="382">
        <v>76550</v>
      </c>
      <c r="AW312" s="382">
        <v>81190</v>
      </c>
      <c r="AX312" s="382">
        <v>85830</v>
      </c>
      <c r="AY312" s="382">
        <v>90470</v>
      </c>
      <c r="AZ312" s="382">
        <v>95110</v>
      </c>
      <c r="BA312" s="382">
        <v>99750</v>
      </c>
      <c r="BB312" s="382">
        <v>104390</v>
      </c>
      <c r="BC312" s="383">
        <v>109030</v>
      </c>
      <c r="BE312">
        <v>40150</v>
      </c>
      <c r="BF312">
        <v>53000</v>
      </c>
      <c r="BG312">
        <v>56212</v>
      </c>
      <c r="BH312">
        <v>59424</v>
      </c>
      <c r="BI312">
        <v>62636</v>
      </c>
      <c r="BJ312">
        <v>65848</v>
      </c>
      <c r="BK312">
        <v>69060</v>
      </c>
      <c r="BL312">
        <v>72272</v>
      </c>
      <c r="BM312">
        <v>75484</v>
      </c>
      <c r="BN312">
        <v>64250</v>
      </c>
      <c r="BO312">
        <v>84800</v>
      </c>
      <c r="BP312">
        <v>89940</v>
      </c>
      <c r="BQ312">
        <v>95080</v>
      </c>
      <c r="BR312">
        <v>100220</v>
      </c>
      <c r="BS312">
        <v>105360</v>
      </c>
      <c r="BT312">
        <v>110500</v>
      </c>
      <c r="BU312">
        <v>115640</v>
      </c>
      <c r="BV312">
        <v>120780</v>
      </c>
    </row>
    <row r="313" spans="1:74" x14ac:dyDescent="0.35">
      <c r="A313" s="298" t="s">
        <v>503</v>
      </c>
      <c r="C313" s="300">
        <v>39850</v>
      </c>
      <c r="D313" s="300">
        <v>39850</v>
      </c>
      <c r="E313" s="300">
        <v>45827.5</v>
      </c>
      <c r="F313" s="300">
        <v>45827.5</v>
      </c>
      <c r="G313" s="300">
        <v>45827.5</v>
      </c>
      <c r="H313" s="300">
        <v>45827.5</v>
      </c>
      <c r="I313" s="300">
        <v>45827.5</v>
      </c>
      <c r="J313" s="300">
        <v>47850</v>
      </c>
      <c r="K313" s="300">
        <v>50750</v>
      </c>
      <c r="L313" s="300">
        <v>53650</v>
      </c>
      <c r="M313" s="300">
        <v>56600</v>
      </c>
      <c r="N313" s="300">
        <v>59450</v>
      </c>
      <c r="O313" s="300">
        <v>62350</v>
      </c>
      <c r="P313" s="300">
        <v>65250</v>
      </c>
      <c r="Q313" s="300">
        <v>68150</v>
      </c>
      <c r="S313" s="381">
        <v>36250</v>
      </c>
      <c r="T313" s="382">
        <v>47850</v>
      </c>
      <c r="U313" s="382">
        <v>50750</v>
      </c>
      <c r="V313" s="382">
        <v>53650</v>
      </c>
      <c r="W313" s="382">
        <v>56550</v>
      </c>
      <c r="X313" s="382">
        <v>59450</v>
      </c>
      <c r="Y313" s="382">
        <v>62350</v>
      </c>
      <c r="Z313" s="382">
        <v>65250</v>
      </c>
      <c r="AA313" s="383">
        <v>68150</v>
      </c>
      <c r="AB313" s="381">
        <v>58000</v>
      </c>
      <c r="AC313" s="382">
        <v>76550</v>
      </c>
      <c r="AD313" s="382">
        <v>81190</v>
      </c>
      <c r="AE313" s="382">
        <v>85830</v>
      </c>
      <c r="AF313" s="382">
        <v>90470</v>
      </c>
      <c r="AG313" s="382">
        <v>95110</v>
      </c>
      <c r="AH313" s="382">
        <v>99750</v>
      </c>
      <c r="AI313" s="382">
        <v>104390</v>
      </c>
      <c r="AJ313" s="383">
        <v>109030</v>
      </c>
      <c r="AL313" s="382">
        <v>36250</v>
      </c>
      <c r="AM313" s="382">
        <v>47850</v>
      </c>
      <c r="AN313" s="382">
        <v>50750</v>
      </c>
      <c r="AO313" s="382">
        <v>53650</v>
      </c>
      <c r="AP313" s="382">
        <v>56550</v>
      </c>
      <c r="AQ313" s="382">
        <v>59450</v>
      </c>
      <c r="AR313" s="382">
        <v>62350</v>
      </c>
      <c r="AS313" s="382">
        <v>65250</v>
      </c>
      <c r="AT313" s="382">
        <v>68150</v>
      </c>
      <c r="AU313" s="381">
        <v>58000</v>
      </c>
      <c r="AV313" s="382">
        <v>76550</v>
      </c>
      <c r="AW313" s="382">
        <v>81190</v>
      </c>
      <c r="AX313" s="382">
        <v>85830</v>
      </c>
      <c r="AY313" s="382">
        <v>90470</v>
      </c>
      <c r="AZ313" s="382">
        <v>95110</v>
      </c>
      <c r="BA313" s="382">
        <v>99750</v>
      </c>
      <c r="BB313" s="382">
        <v>104390</v>
      </c>
      <c r="BC313" s="383">
        <v>109030</v>
      </c>
      <c r="BE313">
        <v>39450</v>
      </c>
      <c r="BF313">
        <v>52100</v>
      </c>
      <c r="BG313">
        <v>55256</v>
      </c>
      <c r="BH313">
        <v>58412</v>
      </c>
      <c r="BI313">
        <v>61568</v>
      </c>
      <c r="BJ313">
        <v>64724</v>
      </c>
      <c r="BK313">
        <v>67880</v>
      </c>
      <c r="BL313">
        <v>71036</v>
      </c>
      <c r="BM313">
        <v>74192</v>
      </c>
      <c r="BN313">
        <v>63100</v>
      </c>
      <c r="BO313">
        <v>83300</v>
      </c>
      <c r="BP313">
        <v>88348</v>
      </c>
      <c r="BQ313">
        <v>93396</v>
      </c>
      <c r="BR313">
        <v>98444</v>
      </c>
      <c r="BS313">
        <v>103492</v>
      </c>
      <c r="BT313">
        <v>108540</v>
      </c>
      <c r="BU313">
        <v>113588</v>
      </c>
      <c r="BV313">
        <v>118636</v>
      </c>
    </row>
    <row r="314" spans="1:74" x14ac:dyDescent="0.35">
      <c r="A314" s="298" t="s">
        <v>504</v>
      </c>
      <c r="C314" s="300">
        <v>39850</v>
      </c>
      <c r="D314" s="300">
        <v>39850</v>
      </c>
      <c r="E314" s="300">
        <v>45827.5</v>
      </c>
      <c r="F314" s="300">
        <v>45827.5</v>
      </c>
      <c r="G314" s="300">
        <v>45827.5</v>
      </c>
      <c r="H314" s="300">
        <v>45827.5</v>
      </c>
      <c r="I314" s="300">
        <v>45827.5</v>
      </c>
      <c r="J314" s="300">
        <v>48250</v>
      </c>
      <c r="K314" s="300">
        <v>51200</v>
      </c>
      <c r="L314" s="300">
        <v>54100</v>
      </c>
      <c r="M314" s="300">
        <v>57050</v>
      </c>
      <c r="N314" s="300">
        <v>59950</v>
      </c>
      <c r="O314" s="300">
        <v>62900</v>
      </c>
      <c r="P314" s="300">
        <v>65800</v>
      </c>
      <c r="Q314" s="300">
        <v>68750</v>
      </c>
      <c r="S314" s="381">
        <v>36550</v>
      </c>
      <c r="T314" s="382">
        <v>48250</v>
      </c>
      <c r="U314" s="382">
        <v>51174</v>
      </c>
      <c r="V314" s="382">
        <v>54098</v>
      </c>
      <c r="W314" s="382">
        <v>57022</v>
      </c>
      <c r="X314" s="382">
        <v>59946</v>
      </c>
      <c r="Y314" s="382">
        <v>62870</v>
      </c>
      <c r="Z314" s="382">
        <v>65794</v>
      </c>
      <c r="AA314" s="383">
        <v>68718</v>
      </c>
      <c r="AB314" s="381">
        <v>58500</v>
      </c>
      <c r="AC314" s="382">
        <v>77200</v>
      </c>
      <c r="AD314" s="382">
        <v>81880</v>
      </c>
      <c r="AE314" s="382">
        <v>86560</v>
      </c>
      <c r="AF314" s="382">
        <v>91240</v>
      </c>
      <c r="AG314" s="382">
        <v>95920</v>
      </c>
      <c r="AH314" s="382">
        <v>100600</v>
      </c>
      <c r="AI314" s="382">
        <v>105280</v>
      </c>
      <c r="AJ314" s="383">
        <v>109960</v>
      </c>
      <c r="AL314" s="382">
        <v>36550</v>
      </c>
      <c r="AM314" s="382">
        <v>48250</v>
      </c>
      <c r="AN314" s="382">
        <v>51174</v>
      </c>
      <c r="AO314" s="382">
        <v>54098</v>
      </c>
      <c r="AP314" s="382">
        <v>57022</v>
      </c>
      <c r="AQ314" s="382">
        <v>59946</v>
      </c>
      <c r="AR314" s="382">
        <v>62870</v>
      </c>
      <c r="AS314" s="382">
        <v>65794</v>
      </c>
      <c r="AT314" s="382">
        <v>68718</v>
      </c>
      <c r="AU314" s="381">
        <v>58500</v>
      </c>
      <c r="AV314" s="382">
        <v>77200</v>
      </c>
      <c r="AW314" s="382">
        <v>81880</v>
      </c>
      <c r="AX314" s="382">
        <v>86560</v>
      </c>
      <c r="AY314" s="382">
        <v>91240</v>
      </c>
      <c r="AZ314" s="382">
        <v>95920</v>
      </c>
      <c r="BA314" s="382">
        <v>100600</v>
      </c>
      <c r="BB314" s="382">
        <v>105280</v>
      </c>
      <c r="BC314" s="383">
        <v>109960</v>
      </c>
      <c r="BE314">
        <v>39750</v>
      </c>
      <c r="BF314">
        <v>52500</v>
      </c>
      <c r="BG314">
        <v>55680</v>
      </c>
      <c r="BH314">
        <v>58860</v>
      </c>
      <c r="BI314">
        <v>62040</v>
      </c>
      <c r="BJ314">
        <v>65220</v>
      </c>
      <c r="BK314">
        <v>68400</v>
      </c>
      <c r="BL314">
        <v>71580</v>
      </c>
      <c r="BM314">
        <v>74760</v>
      </c>
      <c r="BN314">
        <v>63600</v>
      </c>
      <c r="BO314">
        <v>83950</v>
      </c>
      <c r="BP314">
        <v>89038</v>
      </c>
      <c r="BQ314">
        <v>94126</v>
      </c>
      <c r="BR314">
        <v>99214</v>
      </c>
      <c r="BS314">
        <v>104302</v>
      </c>
      <c r="BT314">
        <v>109390</v>
      </c>
      <c r="BU314">
        <v>114478</v>
      </c>
      <c r="BV314">
        <v>119566</v>
      </c>
    </row>
    <row r="315" spans="1:74" x14ac:dyDescent="0.35">
      <c r="A315" s="298" t="s">
        <v>505</v>
      </c>
      <c r="C315" s="300">
        <v>39850</v>
      </c>
      <c r="D315" s="300">
        <v>39850</v>
      </c>
      <c r="E315" s="300">
        <v>45827.5</v>
      </c>
      <c r="F315" s="300">
        <v>45827.5</v>
      </c>
      <c r="G315" s="300">
        <v>45827.5</v>
      </c>
      <c r="H315" s="300">
        <v>45827.5</v>
      </c>
      <c r="I315" s="300">
        <v>47350</v>
      </c>
      <c r="J315" s="300">
        <v>50400</v>
      </c>
      <c r="K315" s="300">
        <v>53450</v>
      </c>
      <c r="L315" s="300">
        <v>56500</v>
      </c>
      <c r="M315" s="300">
        <v>59550</v>
      </c>
      <c r="N315" s="300">
        <v>62600</v>
      </c>
      <c r="O315" s="300">
        <v>65650</v>
      </c>
      <c r="P315" s="300">
        <v>68700</v>
      </c>
      <c r="Q315" s="300">
        <v>71750</v>
      </c>
      <c r="S315" s="381">
        <v>38150</v>
      </c>
      <c r="T315" s="382">
        <v>50400</v>
      </c>
      <c r="U315" s="382">
        <v>53452</v>
      </c>
      <c r="V315" s="382">
        <v>56504</v>
      </c>
      <c r="W315" s="382">
        <v>59556</v>
      </c>
      <c r="X315" s="382">
        <v>62608</v>
      </c>
      <c r="Y315" s="382">
        <v>65660</v>
      </c>
      <c r="Z315" s="382">
        <v>68712</v>
      </c>
      <c r="AA315" s="383">
        <v>71764</v>
      </c>
      <c r="AB315" s="381">
        <v>61050</v>
      </c>
      <c r="AC315" s="382">
        <v>80600</v>
      </c>
      <c r="AD315" s="382">
        <v>85484</v>
      </c>
      <c r="AE315" s="382">
        <v>90368</v>
      </c>
      <c r="AF315" s="382">
        <v>95252</v>
      </c>
      <c r="AG315" s="382">
        <v>100136</v>
      </c>
      <c r="AH315" s="382">
        <v>105020</v>
      </c>
      <c r="AI315" s="382">
        <v>109904</v>
      </c>
      <c r="AJ315" s="383">
        <v>114788</v>
      </c>
      <c r="AL315" s="382">
        <v>38150</v>
      </c>
      <c r="AM315" s="382">
        <v>50400</v>
      </c>
      <c r="AN315" s="382">
        <v>53452</v>
      </c>
      <c r="AO315" s="382">
        <v>56504</v>
      </c>
      <c r="AP315" s="382">
        <v>59556</v>
      </c>
      <c r="AQ315" s="382">
        <v>62608</v>
      </c>
      <c r="AR315" s="382">
        <v>65660</v>
      </c>
      <c r="AS315" s="382">
        <v>68712</v>
      </c>
      <c r="AT315" s="382">
        <v>71764</v>
      </c>
      <c r="AU315" s="381">
        <v>61050</v>
      </c>
      <c r="AV315" s="382">
        <v>80600</v>
      </c>
      <c r="AW315" s="382">
        <v>85484</v>
      </c>
      <c r="AX315" s="382">
        <v>90368</v>
      </c>
      <c r="AY315" s="382">
        <v>95252</v>
      </c>
      <c r="AZ315" s="382">
        <v>100136</v>
      </c>
      <c r="BA315" s="382">
        <v>105020</v>
      </c>
      <c r="BB315" s="382">
        <v>109904</v>
      </c>
      <c r="BC315" s="383">
        <v>114788</v>
      </c>
      <c r="BE315">
        <v>40200</v>
      </c>
      <c r="BF315">
        <v>53100</v>
      </c>
      <c r="BG315">
        <v>56316</v>
      </c>
      <c r="BH315">
        <v>59532</v>
      </c>
      <c r="BI315">
        <v>62748</v>
      </c>
      <c r="BJ315">
        <v>65964</v>
      </c>
      <c r="BK315">
        <v>69180</v>
      </c>
      <c r="BL315">
        <v>72396</v>
      </c>
      <c r="BM315">
        <v>75612</v>
      </c>
      <c r="BN315">
        <v>64300</v>
      </c>
      <c r="BO315">
        <v>84900</v>
      </c>
      <c r="BP315">
        <v>90044</v>
      </c>
      <c r="BQ315">
        <v>95188</v>
      </c>
      <c r="BR315">
        <v>100332</v>
      </c>
      <c r="BS315">
        <v>105476</v>
      </c>
      <c r="BT315">
        <v>110620</v>
      </c>
      <c r="BU315">
        <v>115764</v>
      </c>
      <c r="BV315">
        <v>120908</v>
      </c>
    </row>
    <row r="316" spans="1:74" x14ac:dyDescent="0.35">
      <c r="A316" s="298" t="s">
        <v>506</v>
      </c>
      <c r="C316" s="300">
        <v>39850</v>
      </c>
      <c r="D316" s="300">
        <v>39850</v>
      </c>
      <c r="E316" s="300">
        <v>45827.5</v>
      </c>
      <c r="F316" s="300">
        <v>45827.5</v>
      </c>
      <c r="G316" s="300">
        <v>45827.5</v>
      </c>
      <c r="H316" s="300">
        <v>45827.5</v>
      </c>
      <c r="I316" s="300">
        <v>45827.5</v>
      </c>
      <c r="J316" s="300">
        <v>47850</v>
      </c>
      <c r="K316" s="300">
        <v>50750</v>
      </c>
      <c r="L316" s="300">
        <v>53650</v>
      </c>
      <c r="M316" s="300">
        <v>56600</v>
      </c>
      <c r="N316" s="300">
        <v>59450</v>
      </c>
      <c r="O316" s="300">
        <v>62350</v>
      </c>
      <c r="P316" s="300">
        <v>65250</v>
      </c>
      <c r="Q316" s="300">
        <v>68150</v>
      </c>
      <c r="S316" s="381">
        <v>36250</v>
      </c>
      <c r="T316" s="382">
        <v>47850</v>
      </c>
      <c r="U316" s="382">
        <v>50750</v>
      </c>
      <c r="V316" s="382">
        <v>53650</v>
      </c>
      <c r="W316" s="382">
        <v>56550</v>
      </c>
      <c r="X316" s="382">
        <v>59450</v>
      </c>
      <c r="Y316" s="382">
        <v>62350</v>
      </c>
      <c r="Z316" s="382">
        <v>65250</v>
      </c>
      <c r="AA316" s="383">
        <v>68150</v>
      </c>
      <c r="AB316" s="381">
        <v>58000</v>
      </c>
      <c r="AC316" s="382">
        <v>76550</v>
      </c>
      <c r="AD316" s="382">
        <v>81190</v>
      </c>
      <c r="AE316" s="382">
        <v>85830</v>
      </c>
      <c r="AF316" s="382">
        <v>90470</v>
      </c>
      <c r="AG316" s="382">
        <v>95110</v>
      </c>
      <c r="AH316" s="382">
        <v>99750</v>
      </c>
      <c r="AI316" s="382">
        <v>104390</v>
      </c>
      <c r="AJ316" s="383">
        <v>109030</v>
      </c>
      <c r="AL316" s="382">
        <v>36250</v>
      </c>
      <c r="AM316" s="382">
        <v>47850</v>
      </c>
      <c r="AN316" s="382">
        <v>50750</v>
      </c>
      <c r="AO316" s="382">
        <v>53650</v>
      </c>
      <c r="AP316" s="382">
        <v>56550</v>
      </c>
      <c r="AQ316" s="382">
        <v>59450</v>
      </c>
      <c r="AR316" s="382">
        <v>62350</v>
      </c>
      <c r="AS316" s="382">
        <v>65250</v>
      </c>
      <c r="AT316" s="382">
        <v>68150</v>
      </c>
      <c r="AU316" s="381">
        <v>58000</v>
      </c>
      <c r="AV316" s="382">
        <v>76550</v>
      </c>
      <c r="AW316" s="382">
        <v>81190</v>
      </c>
      <c r="AX316" s="382">
        <v>85830</v>
      </c>
      <c r="AY316" s="382">
        <v>90470</v>
      </c>
      <c r="AZ316" s="382">
        <v>95110</v>
      </c>
      <c r="BA316" s="382">
        <v>99750</v>
      </c>
      <c r="BB316" s="382">
        <v>104390</v>
      </c>
      <c r="BC316" s="383">
        <v>109030</v>
      </c>
      <c r="BE316">
        <v>39450</v>
      </c>
      <c r="BF316">
        <v>52100</v>
      </c>
      <c r="BG316">
        <v>55256</v>
      </c>
      <c r="BH316">
        <v>58412</v>
      </c>
      <c r="BI316">
        <v>61568</v>
      </c>
      <c r="BJ316">
        <v>64724</v>
      </c>
      <c r="BK316">
        <v>67880</v>
      </c>
      <c r="BL316">
        <v>71036</v>
      </c>
      <c r="BM316">
        <v>74192</v>
      </c>
      <c r="BN316">
        <v>63100</v>
      </c>
      <c r="BO316">
        <v>83300</v>
      </c>
      <c r="BP316">
        <v>88348</v>
      </c>
      <c r="BQ316">
        <v>93396</v>
      </c>
      <c r="BR316">
        <v>98444</v>
      </c>
      <c r="BS316">
        <v>103492</v>
      </c>
      <c r="BT316">
        <v>108540</v>
      </c>
      <c r="BU316">
        <v>113588</v>
      </c>
      <c r="BV316">
        <v>118636</v>
      </c>
    </row>
    <row r="317" spans="1:74" x14ac:dyDescent="0.35">
      <c r="A317" s="298" t="s">
        <v>507</v>
      </c>
      <c r="C317" s="300">
        <v>39850</v>
      </c>
      <c r="D317" s="300">
        <v>39850</v>
      </c>
      <c r="E317" s="300">
        <v>45827.5</v>
      </c>
      <c r="F317" s="300">
        <v>45827.5</v>
      </c>
      <c r="G317" s="300">
        <v>45827.5</v>
      </c>
      <c r="H317" s="300">
        <v>45827.5</v>
      </c>
      <c r="I317" s="300">
        <v>45827.5</v>
      </c>
      <c r="J317" s="300">
        <v>47850</v>
      </c>
      <c r="K317" s="300">
        <v>50750</v>
      </c>
      <c r="L317" s="300">
        <v>53650</v>
      </c>
      <c r="M317" s="300">
        <v>56600</v>
      </c>
      <c r="N317" s="300">
        <v>59450</v>
      </c>
      <c r="O317" s="300">
        <v>62350</v>
      </c>
      <c r="P317" s="300">
        <v>65250</v>
      </c>
      <c r="Q317" s="300">
        <v>68150</v>
      </c>
      <c r="S317" s="381">
        <v>36250</v>
      </c>
      <c r="T317" s="382">
        <v>47850</v>
      </c>
      <c r="U317" s="382">
        <v>50750</v>
      </c>
      <c r="V317" s="382">
        <v>53650</v>
      </c>
      <c r="W317" s="382">
        <v>56550</v>
      </c>
      <c r="X317" s="382">
        <v>59450</v>
      </c>
      <c r="Y317" s="382">
        <v>62350</v>
      </c>
      <c r="Z317" s="382">
        <v>65250</v>
      </c>
      <c r="AA317" s="383">
        <v>68150</v>
      </c>
      <c r="AB317" s="381">
        <v>58000</v>
      </c>
      <c r="AC317" s="382">
        <v>76550</v>
      </c>
      <c r="AD317" s="382">
        <v>81190</v>
      </c>
      <c r="AE317" s="382">
        <v>85830</v>
      </c>
      <c r="AF317" s="382">
        <v>90470</v>
      </c>
      <c r="AG317" s="382">
        <v>95110</v>
      </c>
      <c r="AH317" s="382">
        <v>99750</v>
      </c>
      <c r="AI317" s="382">
        <v>104390</v>
      </c>
      <c r="AJ317" s="383">
        <v>109030</v>
      </c>
      <c r="AL317" s="382">
        <v>36250</v>
      </c>
      <c r="AM317" s="382">
        <v>47850</v>
      </c>
      <c r="AN317" s="382">
        <v>50750</v>
      </c>
      <c r="AO317" s="382">
        <v>53650</v>
      </c>
      <c r="AP317" s="382">
        <v>56550</v>
      </c>
      <c r="AQ317" s="382">
        <v>59450</v>
      </c>
      <c r="AR317" s="382">
        <v>62350</v>
      </c>
      <c r="AS317" s="382">
        <v>65250</v>
      </c>
      <c r="AT317" s="382">
        <v>68150</v>
      </c>
      <c r="AU317" s="381">
        <v>58000</v>
      </c>
      <c r="AV317" s="382">
        <v>76550</v>
      </c>
      <c r="AW317" s="382">
        <v>81190</v>
      </c>
      <c r="AX317" s="382">
        <v>85830</v>
      </c>
      <c r="AY317" s="382">
        <v>90470</v>
      </c>
      <c r="AZ317" s="382">
        <v>95110</v>
      </c>
      <c r="BA317" s="382">
        <v>99750</v>
      </c>
      <c r="BB317" s="382">
        <v>104390</v>
      </c>
      <c r="BC317" s="383">
        <v>109030</v>
      </c>
      <c r="BE317">
        <v>39450</v>
      </c>
      <c r="BF317">
        <v>52100</v>
      </c>
      <c r="BG317">
        <v>55256</v>
      </c>
      <c r="BH317">
        <v>58412</v>
      </c>
      <c r="BI317">
        <v>61568</v>
      </c>
      <c r="BJ317">
        <v>64724</v>
      </c>
      <c r="BK317">
        <v>67880</v>
      </c>
      <c r="BL317">
        <v>71036</v>
      </c>
      <c r="BM317">
        <v>74192</v>
      </c>
      <c r="BN317">
        <v>63100</v>
      </c>
      <c r="BO317">
        <v>83300</v>
      </c>
      <c r="BP317">
        <v>88348</v>
      </c>
      <c r="BQ317">
        <v>93396</v>
      </c>
      <c r="BR317">
        <v>98444</v>
      </c>
      <c r="BS317">
        <v>103492</v>
      </c>
      <c r="BT317">
        <v>108540</v>
      </c>
      <c r="BU317">
        <v>113588</v>
      </c>
      <c r="BV317">
        <v>118636</v>
      </c>
    </row>
    <row r="318" spans="1:74" x14ac:dyDescent="0.35">
      <c r="A318" s="298" t="s">
        <v>508</v>
      </c>
      <c r="C318" s="300">
        <v>39850</v>
      </c>
      <c r="D318" s="300">
        <v>39850</v>
      </c>
      <c r="E318" s="300">
        <v>45827.5</v>
      </c>
      <c r="F318" s="300">
        <v>45827.5</v>
      </c>
      <c r="G318" s="300">
        <v>45827.5</v>
      </c>
      <c r="H318" s="300">
        <v>45827.5</v>
      </c>
      <c r="I318" s="300">
        <v>45827.5</v>
      </c>
      <c r="J318" s="300">
        <v>47850</v>
      </c>
      <c r="K318" s="300">
        <v>50750</v>
      </c>
      <c r="L318" s="300">
        <v>53650</v>
      </c>
      <c r="M318" s="300">
        <v>56600</v>
      </c>
      <c r="N318" s="300">
        <v>59450</v>
      </c>
      <c r="O318" s="300">
        <v>62350</v>
      </c>
      <c r="P318" s="300">
        <v>65250</v>
      </c>
      <c r="Q318" s="300">
        <v>68150</v>
      </c>
      <c r="S318" s="381">
        <v>36250</v>
      </c>
      <c r="T318" s="382">
        <v>47850</v>
      </c>
      <c r="U318" s="382">
        <v>50750</v>
      </c>
      <c r="V318" s="382">
        <v>53650</v>
      </c>
      <c r="W318" s="382">
        <v>56550</v>
      </c>
      <c r="X318" s="382">
        <v>59450</v>
      </c>
      <c r="Y318" s="382">
        <v>62350</v>
      </c>
      <c r="Z318" s="382">
        <v>65250</v>
      </c>
      <c r="AA318" s="383">
        <v>68150</v>
      </c>
      <c r="AB318" s="381">
        <v>58000</v>
      </c>
      <c r="AC318" s="382">
        <v>76550</v>
      </c>
      <c r="AD318" s="382">
        <v>81190</v>
      </c>
      <c r="AE318" s="382">
        <v>85830</v>
      </c>
      <c r="AF318" s="382">
        <v>90470</v>
      </c>
      <c r="AG318" s="382">
        <v>95110</v>
      </c>
      <c r="AH318" s="382">
        <v>99750</v>
      </c>
      <c r="AI318" s="382">
        <v>104390</v>
      </c>
      <c r="AJ318" s="383">
        <v>109030</v>
      </c>
      <c r="AL318" s="382">
        <v>36250</v>
      </c>
      <c r="AM318" s="382">
        <v>47850</v>
      </c>
      <c r="AN318" s="382">
        <v>50750</v>
      </c>
      <c r="AO318" s="382">
        <v>53650</v>
      </c>
      <c r="AP318" s="382">
        <v>56550</v>
      </c>
      <c r="AQ318" s="382">
        <v>59450</v>
      </c>
      <c r="AR318" s="382">
        <v>62350</v>
      </c>
      <c r="AS318" s="382">
        <v>65250</v>
      </c>
      <c r="AT318" s="382">
        <v>68150</v>
      </c>
      <c r="AU318" s="381">
        <v>58000</v>
      </c>
      <c r="AV318" s="382">
        <v>76550</v>
      </c>
      <c r="AW318" s="382">
        <v>81190</v>
      </c>
      <c r="AX318" s="382">
        <v>85830</v>
      </c>
      <c r="AY318" s="382">
        <v>90470</v>
      </c>
      <c r="AZ318" s="382">
        <v>95110</v>
      </c>
      <c r="BA318" s="382">
        <v>99750</v>
      </c>
      <c r="BB318" s="382">
        <v>104390</v>
      </c>
      <c r="BC318" s="383">
        <v>109030</v>
      </c>
      <c r="BE318">
        <v>39500</v>
      </c>
      <c r="BF318">
        <v>52150</v>
      </c>
      <c r="BG318">
        <v>55310</v>
      </c>
      <c r="BH318">
        <v>58470</v>
      </c>
      <c r="BI318">
        <v>61630</v>
      </c>
      <c r="BJ318">
        <v>64790</v>
      </c>
      <c r="BK318">
        <v>67950</v>
      </c>
      <c r="BL318">
        <v>71110</v>
      </c>
      <c r="BM318">
        <v>74270</v>
      </c>
      <c r="BN318">
        <v>63200</v>
      </c>
      <c r="BO318">
        <v>83400</v>
      </c>
      <c r="BP318">
        <v>88456</v>
      </c>
      <c r="BQ318">
        <v>93512</v>
      </c>
      <c r="BR318">
        <v>98568</v>
      </c>
      <c r="BS318">
        <v>103624</v>
      </c>
      <c r="BT318">
        <v>108680</v>
      </c>
      <c r="BU318">
        <v>113736</v>
      </c>
      <c r="BV318">
        <v>118792</v>
      </c>
    </row>
    <row r="319" spans="1:74" x14ac:dyDescent="0.35">
      <c r="A319" s="298" t="s">
        <v>509</v>
      </c>
      <c r="C319" s="300">
        <v>39850</v>
      </c>
      <c r="D319" s="300">
        <v>39850</v>
      </c>
      <c r="E319" s="300">
        <v>45827.5</v>
      </c>
      <c r="F319" s="300">
        <v>45827.5</v>
      </c>
      <c r="G319" s="300">
        <v>45827.5</v>
      </c>
      <c r="H319" s="300">
        <v>45900</v>
      </c>
      <c r="I319" s="300">
        <v>49050</v>
      </c>
      <c r="J319" s="300">
        <v>52250</v>
      </c>
      <c r="K319" s="300">
        <v>55400</v>
      </c>
      <c r="L319" s="300">
        <v>58550</v>
      </c>
      <c r="M319" s="300">
        <v>61700</v>
      </c>
      <c r="N319" s="300">
        <v>64900</v>
      </c>
      <c r="O319" s="300">
        <v>68050</v>
      </c>
      <c r="P319" s="300">
        <v>71200</v>
      </c>
      <c r="Q319" s="300">
        <v>74400</v>
      </c>
      <c r="S319" s="381">
        <v>39550</v>
      </c>
      <c r="T319" s="382">
        <v>52250</v>
      </c>
      <c r="U319" s="382">
        <v>55414</v>
      </c>
      <c r="V319" s="382">
        <v>58578</v>
      </c>
      <c r="W319" s="382">
        <v>61742</v>
      </c>
      <c r="X319" s="382">
        <v>64906</v>
      </c>
      <c r="Y319" s="382">
        <v>68070</v>
      </c>
      <c r="Z319" s="382">
        <v>71234</v>
      </c>
      <c r="AA319" s="383">
        <v>74398</v>
      </c>
      <c r="AB319" s="381">
        <v>63300</v>
      </c>
      <c r="AC319" s="382">
        <v>83550</v>
      </c>
      <c r="AD319" s="382">
        <v>88614</v>
      </c>
      <c r="AE319" s="382">
        <v>93678</v>
      </c>
      <c r="AF319" s="382">
        <v>98742</v>
      </c>
      <c r="AG319" s="382">
        <v>103806</v>
      </c>
      <c r="AH319" s="382">
        <v>108870</v>
      </c>
      <c r="AI319" s="382">
        <v>113934</v>
      </c>
      <c r="AJ319" s="383">
        <v>118998</v>
      </c>
      <c r="AL319" s="382">
        <v>41100</v>
      </c>
      <c r="AM319" s="382">
        <v>54300</v>
      </c>
      <c r="AN319" s="382">
        <v>57588</v>
      </c>
      <c r="AO319" s="382">
        <v>60876</v>
      </c>
      <c r="AP319" s="382">
        <v>64164</v>
      </c>
      <c r="AQ319" s="382">
        <v>67452</v>
      </c>
      <c r="AR319" s="382">
        <v>70740</v>
      </c>
      <c r="AS319" s="382">
        <v>74028</v>
      </c>
      <c r="AT319" s="382">
        <v>77316</v>
      </c>
      <c r="AU319" s="381">
        <v>65750</v>
      </c>
      <c r="AV319" s="382">
        <v>86800</v>
      </c>
      <c r="AW319" s="382">
        <v>92060</v>
      </c>
      <c r="AX319" s="382">
        <v>97320</v>
      </c>
      <c r="AY319" s="382">
        <v>102580</v>
      </c>
      <c r="AZ319" s="382">
        <v>107840</v>
      </c>
      <c r="BA319" s="382">
        <v>113100</v>
      </c>
      <c r="BB319" s="382">
        <v>118360</v>
      </c>
      <c r="BC319" s="383">
        <v>123620</v>
      </c>
      <c r="BE319">
        <v>44900</v>
      </c>
      <c r="BF319">
        <v>59300</v>
      </c>
      <c r="BG319">
        <v>62892</v>
      </c>
      <c r="BH319">
        <v>66484</v>
      </c>
      <c r="BI319">
        <v>70076</v>
      </c>
      <c r="BJ319">
        <v>73668</v>
      </c>
      <c r="BK319">
        <v>77260</v>
      </c>
      <c r="BL319">
        <v>80852</v>
      </c>
      <c r="BM319">
        <v>84444</v>
      </c>
      <c r="BN319">
        <v>71850</v>
      </c>
      <c r="BO319">
        <v>94850</v>
      </c>
      <c r="BP319">
        <v>100598</v>
      </c>
      <c r="BQ319">
        <v>106346</v>
      </c>
      <c r="BR319">
        <v>112094</v>
      </c>
      <c r="BS319">
        <v>117842</v>
      </c>
      <c r="BT319">
        <v>123590</v>
      </c>
      <c r="BU319">
        <v>129338</v>
      </c>
      <c r="BV319">
        <v>135086</v>
      </c>
    </row>
    <row r="320" spans="1:74" x14ac:dyDescent="0.35">
      <c r="A320" s="298" t="s">
        <v>510</v>
      </c>
      <c r="C320" s="300">
        <v>39850</v>
      </c>
      <c r="D320" s="300">
        <v>39850</v>
      </c>
      <c r="E320" s="300">
        <v>45827.5</v>
      </c>
      <c r="F320" s="300">
        <v>45827.5</v>
      </c>
      <c r="G320" s="300">
        <v>45827.5</v>
      </c>
      <c r="H320" s="300">
        <v>45827.5</v>
      </c>
      <c r="I320" s="300">
        <v>45827.5</v>
      </c>
      <c r="J320" s="300">
        <v>47850</v>
      </c>
      <c r="K320" s="300">
        <v>50750</v>
      </c>
      <c r="L320" s="300">
        <v>53650</v>
      </c>
      <c r="M320" s="300">
        <v>56600</v>
      </c>
      <c r="N320" s="300">
        <v>59450</v>
      </c>
      <c r="O320" s="300">
        <v>62350</v>
      </c>
      <c r="P320" s="300">
        <v>65250</v>
      </c>
      <c r="Q320" s="300">
        <v>68150</v>
      </c>
      <c r="S320" s="381">
        <v>36250</v>
      </c>
      <c r="T320" s="382">
        <v>47850</v>
      </c>
      <c r="U320" s="382">
        <v>50750</v>
      </c>
      <c r="V320" s="382">
        <v>53650</v>
      </c>
      <c r="W320" s="382">
        <v>56550</v>
      </c>
      <c r="X320" s="382">
        <v>59450</v>
      </c>
      <c r="Y320" s="382">
        <v>62350</v>
      </c>
      <c r="Z320" s="382">
        <v>65250</v>
      </c>
      <c r="AA320" s="383">
        <v>68150</v>
      </c>
      <c r="AB320" s="381">
        <v>58000</v>
      </c>
      <c r="AC320" s="382">
        <v>76550</v>
      </c>
      <c r="AD320" s="382">
        <v>81190</v>
      </c>
      <c r="AE320" s="382">
        <v>85830</v>
      </c>
      <c r="AF320" s="382">
        <v>90470</v>
      </c>
      <c r="AG320" s="382">
        <v>95110</v>
      </c>
      <c r="AH320" s="382">
        <v>99750</v>
      </c>
      <c r="AI320" s="382">
        <v>104390</v>
      </c>
      <c r="AJ320" s="383">
        <v>109030</v>
      </c>
      <c r="AL320" s="382">
        <v>36550</v>
      </c>
      <c r="AM320" s="382">
        <v>48250</v>
      </c>
      <c r="AN320" s="382">
        <v>51174</v>
      </c>
      <c r="AO320" s="382">
        <v>54098</v>
      </c>
      <c r="AP320" s="382">
        <v>57022</v>
      </c>
      <c r="AQ320" s="382">
        <v>59946</v>
      </c>
      <c r="AR320" s="382">
        <v>62870</v>
      </c>
      <c r="AS320" s="382">
        <v>65794</v>
      </c>
      <c r="AT320" s="382">
        <v>68718</v>
      </c>
      <c r="AU320" s="381">
        <v>58500</v>
      </c>
      <c r="AV320" s="382">
        <v>77200</v>
      </c>
      <c r="AW320" s="382">
        <v>81880</v>
      </c>
      <c r="AX320" s="382">
        <v>86560</v>
      </c>
      <c r="AY320" s="382">
        <v>91240</v>
      </c>
      <c r="AZ320" s="382">
        <v>95920</v>
      </c>
      <c r="BA320" s="382">
        <v>100600</v>
      </c>
      <c r="BB320" s="382">
        <v>105280</v>
      </c>
      <c r="BC320" s="383">
        <v>109960</v>
      </c>
      <c r="BE320">
        <v>40300</v>
      </c>
      <c r="BF320">
        <v>53200</v>
      </c>
      <c r="BG320">
        <v>56424</v>
      </c>
      <c r="BH320">
        <v>59648</v>
      </c>
      <c r="BI320">
        <v>62872</v>
      </c>
      <c r="BJ320">
        <v>66096</v>
      </c>
      <c r="BK320">
        <v>69320</v>
      </c>
      <c r="BL320">
        <v>72544</v>
      </c>
      <c r="BM320">
        <v>75768</v>
      </c>
      <c r="BN320">
        <v>64500</v>
      </c>
      <c r="BO320">
        <v>85150</v>
      </c>
      <c r="BP320">
        <v>90310</v>
      </c>
      <c r="BQ320">
        <v>95470</v>
      </c>
      <c r="BR320">
        <v>100630</v>
      </c>
      <c r="BS320">
        <v>105790</v>
      </c>
      <c r="BT320">
        <v>110950</v>
      </c>
      <c r="BU320">
        <v>116110</v>
      </c>
      <c r="BV320">
        <v>121270</v>
      </c>
    </row>
    <row r="321" spans="1:74" x14ac:dyDescent="0.35">
      <c r="A321" s="298" t="s">
        <v>511</v>
      </c>
      <c r="C321" s="300">
        <v>44600</v>
      </c>
      <c r="D321" s="300">
        <v>44600</v>
      </c>
      <c r="E321" s="300">
        <v>51290</v>
      </c>
      <c r="F321" s="300">
        <v>51290</v>
      </c>
      <c r="G321" s="300">
        <v>51290</v>
      </c>
      <c r="H321" s="300">
        <v>51750</v>
      </c>
      <c r="I321" s="300">
        <v>55350</v>
      </c>
      <c r="J321" s="300">
        <v>58900</v>
      </c>
      <c r="K321" s="300">
        <v>62450</v>
      </c>
      <c r="L321" s="300">
        <v>66050</v>
      </c>
      <c r="M321" s="300">
        <v>69600</v>
      </c>
      <c r="N321" s="300">
        <v>73150</v>
      </c>
      <c r="O321" s="300">
        <v>76750</v>
      </c>
      <c r="P321" s="300">
        <v>80300</v>
      </c>
      <c r="Q321" s="300">
        <v>83850</v>
      </c>
      <c r="S321" s="381">
        <v>44600</v>
      </c>
      <c r="T321" s="382">
        <v>58900</v>
      </c>
      <c r="U321" s="382">
        <v>62468</v>
      </c>
      <c r="V321" s="382">
        <v>66036</v>
      </c>
      <c r="W321" s="382">
        <v>69604</v>
      </c>
      <c r="X321" s="382">
        <v>73172</v>
      </c>
      <c r="Y321" s="382">
        <v>76740</v>
      </c>
      <c r="Z321" s="382">
        <v>80308</v>
      </c>
      <c r="AA321" s="383">
        <v>83876</v>
      </c>
      <c r="AB321" s="381">
        <v>71350</v>
      </c>
      <c r="AC321" s="382">
        <v>94200</v>
      </c>
      <c r="AD321" s="382">
        <v>99908</v>
      </c>
      <c r="AE321" s="382">
        <v>105616</v>
      </c>
      <c r="AF321" s="382">
        <v>111324</v>
      </c>
      <c r="AG321" s="382">
        <v>117032</v>
      </c>
      <c r="AH321" s="382">
        <v>122740</v>
      </c>
      <c r="AI321" s="382">
        <v>128448</v>
      </c>
      <c r="AJ321" s="383">
        <v>134156</v>
      </c>
      <c r="AL321" s="382">
        <v>45650</v>
      </c>
      <c r="AM321" s="382">
        <v>60300</v>
      </c>
      <c r="AN321" s="382">
        <v>63952</v>
      </c>
      <c r="AO321" s="382">
        <v>67604</v>
      </c>
      <c r="AP321" s="382">
        <v>71256</v>
      </c>
      <c r="AQ321" s="382">
        <v>74908</v>
      </c>
      <c r="AR321" s="382">
        <v>78560</v>
      </c>
      <c r="AS321" s="382">
        <v>82212</v>
      </c>
      <c r="AT321" s="382">
        <v>85864</v>
      </c>
      <c r="AU321" s="381">
        <v>73050</v>
      </c>
      <c r="AV321" s="382">
        <v>96450</v>
      </c>
      <c r="AW321" s="382">
        <v>102294</v>
      </c>
      <c r="AX321" s="382">
        <v>108138</v>
      </c>
      <c r="AY321" s="382">
        <v>113982</v>
      </c>
      <c r="AZ321" s="382">
        <v>119826</v>
      </c>
      <c r="BA321" s="382">
        <v>125670</v>
      </c>
      <c r="BB321" s="382">
        <v>131514</v>
      </c>
      <c r="BC321" s="383">
        <v>137358</v>
      </c>
      <c r="BE321">
        <v>49250</v>
      </c>
      <c r="BF321">
        <v>65050</v>
      </c>
      <c r="BG321">
        <v>68990</v>
      </c>
      <c r="BH321">
        <v>72930</v>
      </c>
      <c r="BI321">
        <v>76870</v>
      </c>
      <c r="BJ321">
        <v>80810</v>
      </c>
      <c r="BK321">
        <v>84750</v>
      </c>
      <c r="BL321">
        <v>88690</v>
      </c>
      <c r="BM321">
        <v>92630</v>
      </c>
      <c r="BN321">
        <v>78800</v>
      </c>
      <c r="BO321">
        <v>104000</v>
      </c>
      <c r="BP321">
        <v>110304</v>
      </c>
      <c r="BQ321">
        <v>116608</v>
      </c>
      <c r="BR321">
        <v>122912</v>
      </c>
      <c r="BS321">
        <v>129216</v>
      </c>
      <c r="BT321">
        <v>135520</v>
      </c>
      <c r="BU321">
        <v>141824</v>
      </c>
      <c r="BV321">
        <v>148128</v>
      </c>
    </row>
    <row r="322" spans="1:74" x14ac:dyDescent="0.35">
      <c r="A322" s="298" t="s">
        <v>512</v>
      </c>
      <c r="C322" s="300">
        <v>43500</v>
      </c>
      <c r="D322" s="300">
        <v>43500</v>
      </c>
      <c r="E322" s="300">
        <v>50025</v>
      </c>
      <c r="F322" s="300">
        <v>50025</v>
      </c>
      <c r="G322" s="300">
        <v>50025</v>
      </c>
      <c r="H322" s="300">
        <v>50500</v>
      </c>
      <c r="I322" s="300">
        <v>53950</v>
      </c>
      <c r="J322" s="300">
        <v>57450</v>
      </c>
      <c r="K322" s="300">
        <v>60900</v>
      </c>
      <c r="L322" s="300">
        <v>64400</v>
      </c>
      <c r="M322" s="300">
        <v>67900</v>
      </c>
      <c r="N322" s="300">
        <v>71350</v>
      </c>
      <c r="O322" s="300">
        <v>74850</v>
      </c>
      <c r="P322" s="300">
        <v>78300</v>
      </c>
      <c r="Q322" s="300">
        <v>81800</v>
      </c>
      <c r="S322" s="381">
        <v>43500</v>
      </c>
      <c r="T322" s="382">
        <v>57450</v>
      </c>
      <c r="U322" s="382">
        <v>60930</v>
      </c>
      <c r="V322" s="382">
        <v>64410</v>
      </c>
      <c r="W322" s="382">
        <v>67890</v>
      </c>
      <c r="X322" s="382">
        <v>71370</v>
      </c>
      <c r="Y322" s="382">
        <v>74850</v>
      </c>
      <c r="Z322" s="382">
        <v>78330</v>
      </c>
      <c r="AA322" s="383">
        <v>81810</v>
      </c>
      <c r="AB322" s="381">
        <v>69600</v>
      </c>
      <c r="AC322" s="382">
        <v>91850</v>
      </c>
      <c r="AD322" s="382">
        <v>97418</v>
      </c>
      <c r="AE322" s="382">
        <v>102986</v>
      </c>
      <c r="AF322" s="382">
        <v>108554</v>
      </c>
      <c r="AG322" s="382">
        <v>114122</v>
      </c>
      <c r="AH322" s="382">
        <v>119690</v>
      </c>
      <c r="AI322" s="382">
        <v>125258</v>
      </c>
      <c r="AJ322" s="383">
        <v>130826</v>
      </c>
      <c r="AL322" s="382">
        <v>43900</v>
      </c>
      <c r="AM322" s="382">
        <v>57950</v>
      </c>
      <c r="AN322" s="382">
        <v>61462</v>
      </c>
      <c r="AO322" s="382">
        <v>64974</v>
      </c>
      <c r="AP322" s="382">
        <v>68486</v>
      </c>
      <c r="AQ322" s="382">
        <v>71998</v>
      </c>
      <c r="AR322" s="382">
        <v>75510</v>
      </c>
      <c r="AS322" s="382">
        <v>79022</v>
      </c>
      <c r="AT322" s="382">
        <v>82534</v>
      </c>
      <c r="AU322" s="381">
        <v>70250</v>
      </c>
      <c r="AV322" s="382">
        <v>92750</v>
      </c>
      <c r="AW322" s="382">
        <v>98370</v>
      </c>
      <c r="AX322" s="382">
        <v>103990</v>
      </c>
      <c r="AY322" s="382">
        <v>109610</v>
      </c>
      <c r="AZ322" s="382">
        <v>115230</v>
      </c>
      <c r="BA322" s="382">
        <v>120850</v>
      </c>
      <c r="BB322" s="382">
        <v>126470</v>
      </c>
      <c r="BC322" s="383">
        <v>132090</v>
      </c>
      <c r="BE322">
        <v>47550</v>
      </c>
      <c r="BF322">
        <v>62800</v>
      </c>
      <c r="BG322">
        <v>66604</v>
      </c>
      <c r="BH322">
        <v>70408</v>
      </c>
      <c r="BI322">
        <v>74212</v>
      </c>
      <c r="BJ322">
        <v>78016</v>
      </c>
      <c r="BK322">
        <v>81820</v>
      </c>
      <c r="BL322">
        <v>85624</v>
      </c>
      <c r="BM322">
        <v>89428</v>
      </c>
      <c r="BN322">
        <v>76100</v>
      </c>
      <c r="BO322">
        <v>100450</v>
      </c>
      <c r="BP322">
        <v>106538</v>
      </c>
      <c r="BQ322">
        <v>112626</v>
      </c>
      <c r="BR322">
        <v>118714</v>
      </c>
      <c r="BS322">
        <v>124802</v>
      </c>
      <c r="BT322">
        <v>130890</v>
      </c>
      <c r="BU322">
        <v>136978</v>
      </c>
      <c r="BV322">
        <v>143066</v>
      </c>
    </row>
    <row r="323" spans="1:74" x14ac:dyDescent="0.35">
      <c r="A323" s="298" t="s">
        <v>513</v>
      </c>
      <c r="C323" s="300">
        <v>39850</v>
      </c>
      <c r="D323" s="300">
        <v>39850</v>
      </c>
      <c r="E323" s="300">
        <v>45827.5</v>
      </c>
      <c r="F323" s="300">
        <v>45827.5</v>
      </c>
      <c r="G323" s="300">
        <v>45827.5</v>
      </c>
      <c r="H323" s="300">
        <v>45827.5</v>
      </c>
      <c r="I323" s="300">
        <v>45827.5</v>
      </c>
      <c r="J323" s="300">
        <v>48200</v>
      </c>
      <c r="K323" s="300">
        <v>51100</v>
      </c>
      <c r="L323" s="300">
        <v>54050</v>
      </c>
      <c r="M323" s="300">
        <v>56950</v>
      </c>
      <c r="N323" s="300">
        <v>59900</v>
      </c>
      <c r="O323" s="300">
        <v>62800</v>
      </c>
      <c r="P323" s="300">
        <v>65700</v>
      </c>
      <c r="Q323" s="300">
        <v>68650</v>
      </c>
      <c r="S323" s="381">
        <v>36500</v>
      </c>
      <c r="T323" s="382">
        <v>48200</v>
      </c>
      <c r="U323" s="382">
        <v>51120</v>
      </c>
      <c r="V323" s="382">
        <v>54040</v>
      </c>
      <c r="W323" s="382">
        <v>56960</v>
      </c>
      <c r="X323" s="382">
        <v>59880</v>
      </c>
      <c r="Y323" s="382">
        <v>62800</v>
      </c>
      <c r="Z323" s="382">
        <v>65720</v>
      </c>
      <c r="AA323" s="383">
        <v>68640</v>
      </c>
      <c r="AB323" s="381">
        <v>58400</v>
      </c>
      <c r="AC323" s="382">
        <v>77100</v>
      </c>
      <c r="AD323" s="382">
        <v>81772</v>
      </c>
      <c r="AE323" s="382">
        <v>86444</v>
      </c>
      <c r="AF323" s="382">
        <v>91116</v>
      </c>
      <c r="AG323" s="382">
        <v>95788</v>
      </c>
      <c r="AH323" s="382">
        <v>100460</v>
      </c>
      <c r="AI323" s="382">
        <v>105132</v>
      </c>
      <c r="AJ323" s="383">
        <v>109804</v>
      </c>
      <c r="AL323" s="382">
        <v>37700</v>
      </c>
      <c r="AM323" s="382">
        <v>49800</v>
      </c>
      <c r="AN323" s="382">
        <v>52816</v>
      </c>
      <c r="AO323" s="382">
        <v>55832</v>
      </c>
      <c r="AP323" s="382">
        <v>58848</v>
      </c>
      <c r="AQ323" s="382">
        <v>61864</v>
      </c>
      <c r="AR323" s="382">
        <v>64880</v>
      </c>
      <c r="AS323" s="382">
        <v>67896</v>
      </c>
      <c r="AT323" s="382">
        <v>70912</v>
      </c>
      <c r="AU323" s="381">
        <v>60300</v>
      </c>
      <c r="AV323" s="382">
        <v>79600</v>
      </c>
      <c r="AW323" s="382">
        <v>84424</v>
      </c>
      <c r="AX323" s="382">
        <v>89248</v>
      </c>
      <c r="AY323" s="382">
        <v>94072</v>
      </c>
      <c r="AZ323" s="382">
        <v>98896</v>
      </c>
      <c r="BA323" s="382">
        <v>103720</v>
      </c>
      <c r="BB323" s="382">
        <v>108544</v>
      </c>
      <c r="BC323" s="383">
        <v>113368</v>
      </c>
      <c r="BE323">
        <v>41400</v>
      </c>
      <c r="BF323">
        <v>54650</v>
      </c>
      <c r="BG323">
        <v>57962</v>
      </c>
      <c r="BH323">
        <v>61274</v>
      </c>
      <c r="BI323">
        <v>64586</v>
      </c>
      <c r="BJ323">
        <v>67898</v>
      </c>
      <c r="BK323">
        <v>71210</v>
      </c>
      <c r="BL323">
        <v>74522</v>
      </c>
      <c r="BM323">
        <v>77834</v>
      </c>
      <c r="BN323">
        <v>66250</v>
      </c>
      <c r="BO323">
        <v>87450</v>
      </c>
      <c r="BP323">
        <v>92750</v>
      </c>
      <c r="BQ323">
        <v>98050</v>
      </c>
      <c r="BR323">
        <v>103350</v>
      </c>
      <c r="BS323">
        <v>108650</v>
      </c>
      <c r="BT323">
        <v>113950</v>
      </c>
      <c r="BU323">
        <v>119250</v>
      </c>
      <c r="BV323">
        <v>124550</v>
      </c>
    </row>
    <row r="324" spans="1:74" x14ac:dyDescent="0.35">
      <c r="A324" s="298" t="s">
        <v>514</v>
      </c>
      <c r="C324" s="300">
        <v>39850</v>
      </c>
      <c r="D324" s="300">
        <v>39850</v>
      </c>
      <c r="E324" s="300">
        <v>45827.5</v>
      </c>
      <c r="F324" s="300">
        <v>45827.5</v>
      </c>
      <c r="G324" s="300">
        <v>45827.5</v>
      </c>
      <c r="H324" s="300">
        <v>45827.5</v>
      </c>
      <c r="I324" s="300">
        <v>45827.5</v>
      </c>
      <c r="J324" s="300">
        <v>47850</v>
      </c>
      <c r="K324" s="300">
        <v>50750</v>
      </c>
      <c r="L324" s="300">
        <v>53650</v>
      </c>
      <c r="M324" s="300">
        <v>56600</v>
      </c>
      <c r="N324" s="300">
        <v>59450</v>
      </c>
      <c r="O324" s="300">
        <v>62350</v>
      </c>
      <c r="P324" s="300">
        <v>65250</v>
      </c>
      <c r="Q324" s="300">
        <v>68150</v>
      </c>
      <c r="S324" s="381">
        <v>36250</v>
      </c>
      <c r="T324" s="382">
        <v>47850</v>
      </c>
      <c r="U324" s="382">
        <v>50750</v>
      </c>
      <c r="V324" s="382">
        <v>53650</v>
      </c>
      <c r="W324" s="382">
        <v>56550</v>
      </c>
      <c r="X324" s="382">
        <v>59450</v>
      </c>
      <c r="Y324" s="382">
        <v>62350</v>
      </c>
      <c r="Z324" s="382">
        <v>65250</v>
      </c>
      <c r="AA324" s="383">
        <v>68150</v>
      </c>
      <c r="AB324" s="381">
        <v>58000</v>
      </c>
      <c r="AC324" s="382">
        <v>76550</v>
      </c>
      <c r="AD324" s="382">
        <v>81190</v>
      </c>
      <c r="AE324" s="382">
        <v>85830</v>
      </c>
      <c r="AF324" s="382">
        <v>90470</v>
      </c>
      <c r="AG324" s="382">
        <v>95110</v>
      </c>
      <c r="AH324" s="382">
        <v>99750</v>
      </c>
      <c r="AI324" s="382">
        <v>104390</v>
      </c>
      <c r="AJ324" s="383">
        <v>109030</v>
      </c>
      <c r="AL324" s="382">
        <v>36250</v>
      </c>
      <c r="AM324" s="382">
        <v>47850</v>
      </c>
      <c r="AN324" s="382">
        <v>50750</v>
      </c>
      <c r="AO324" s="382">
        <v>53650</v>
      </c>
      <c r="AP324" s="382">
        <v>56550</v>
      </c>
      <c r="AQ324" s="382">
        <v>59450</v>
      </c>
      <c r="AR324" s="382">
        <v>62350</v>
      </c>
      <c r="AS324" s="382">
        <v>65250</v>
      </c>
      <c r="AT324" s="382">
        <v>68150</v>
      </c>
      <c r="AU324" s="381">
        <v>58000</v>
      </c>
      <c r="AV324" s="382">
        <v>76550</v>
      </c>
      <c r="AW324" s="382">
        <v>81190</v>
      </c>
      <c r="AX324" s="382">
        <v>85830</v>
      </c>
      <c r="AY324" s="382">
        <v>90470</v>
      </c>
      <c r="AZ324" s="382">
        <v>95110</v>
      </c>
      <c r="BA324" s="382">
        <v>99750</v>
      </c>
      <c r="BB324" s="382">
        <v>104390</v>
      </c>
      <c r="BC324" s="383">
        <v>109030</v>
      </c>
      <c r="BE324">
        <v>39450</v>
      </c>
      <c r="BF324">
        <v>52100</v>
      </c>
      <c r="BG324">
        <v>55256</v>
      </c>
      <c r="BH324">
        <v>58412</v>
      </c>
      <c r="BI324">
        <v>61568</v>
      </c>
      <c r="BJ324">
        <v>64724</v>
      </c>
      <c r="BK324">
        <v>67880</v>
      </c>
      <c r="BL324">
        <v>71036</v>
      </c>
      <c r="BM324">
        <v>74192</v>
      </c>
      <c r="BN324">
        <v>63100</v>
      </c>
      <c r="BO324">
        <v>83300</v>
      </c>
      <c r="BP324">
        <v>88348</v>
      </c>
      <c r="BQ324">
        <v>93396</v>
      </c>
      <c r="BR324">
        <v>98444</v>
      </c>
      <c r="BS324">
        <v>103492</v>
      </c>
      <c r="BT324">
        <v>108540</v>
      </c>
      <c r="BU324">
        <v>113588</v>
      </c>
      <c r="BV324">
        <v>118636</v>
      </c>
    </row>
    <row r="325" spans="1:74" x14ac:dyDescent="0.35">
      <c r="A325" s="298" t="s">
        <v>515</v>
      </c>
      <c r="C325" s="300">
        <v>39850</v>
      </c>
      <c r="D325" s="300">
        <v>39850</v>
      </c>
      <c r="E325" s="300">
        <v>45827.5</v>
      </c>
      <c r="F325" s="300">
        <v>45827.5</v>
      </c>
      <c r="G325" s="300">
        <v>45827.5</v>
      </c>
      <c r="H325" s="300">
        <v>45827.5</v>
      </c>
      <c r="I325" s="300">
        <v>45827.5</v>
      </c>
      <c r="J325" s="300">
        <v>47850</v>
      </c>
      <c r="K325" s="300">
        <v>50750</v>
      </c>
      <c r="L325" s="300">
        <v>53650</v>
      </c>
      <c r="M325" s="300">
        <v>56600</v>
      </c>
      <c r="N325" s="300">
        <v>59450</v>
      </c>
      <c r="O325" s="300">
        <v>62350</v>
      </c>
      <c r="P325" s="300">
        <v>65250</v>
      </c>
      <c r="Q325" s="300">
        <v>68150</v>
      </c>
      <c r="S325" s="381">
        <v>36250</v>
      </c>
      <c r="T325" s="382">
        <v>47850</v>
      </c>
      <c r="U325" s="382">
        <v>50750</v>
      </c>
      <c r="V325" s="382">
        <v>53650</v>
      </c>
      <c r="W325" s="382">
        <v>56550</v>
      </c>
      <c r="X325" s="382">
        <v>59450</v>
      </c>
      <c r="Y325" s="382">
        <v>62350</v>
      </c>
      <c r="Z325" s="382">
        <v>65250</v>
      </c>
      <c r="AA325" s="383">
        <v>68150</v>
      </c>
      <c r="AB325" s="381">
        <v>58000</v>
      </c>
      <c r="AC325" s="382">
        <v>76550</v>
      </c>
      <c r="AD325" s="382">
        <v>81190</v>
      </c>
      <c r="AE325" s="382">
        <v>85830</v>
      </c>
      <c r="AF325" s="382">
        <v>90470</v>
      </c>
      <c r="AG325" s="382">
        <v>95110</v>
      </c>
      <c r="AH325" s="382">
        <v>99750</v>
      </c>
      <c r="AI325" s="382">
        <v>104390</v>
      </c>
      <c r="AJ325" s="383">
        <v>109030</v>
      </c>
      <c r="AL325" s="382">
        <v>36250</v>
      </c>
      <c r="AM325" s="382">
        <v>47850</v>
      </c>
      <c r="AN325" s="382">
        <v>50750</v>
      </c>
      <c r="AO325" s="382">
        <v>53650</v>
      </c>
      <c r="AP325" s="382">
        <v>56550</v>
      </c>
      <c r="AQ325" s="382">
        <v>59450</v>
      </c>
      <c r="AR325" s="382">
        <v>62350</v>
      </c>
      <c r="AS325" s="382">
        <v>65250</v>
      </c>
      <c r="AT325" s="382">
        <v>68150</v>
      </c>
      <c r="AU325" s="381">
        <v>58000</v>
      </c>
      <c r="AV325" s="382">
        <v>76550</v>
      </c>
      <c r="AW325" s="382">
        <v>81190</v>
      </c>
      <c r="AX325" s="382">
        <v>85830</v>
      </c>
      <c r="AY325" s="382">
        <v>90470</v>
      </c>
      <c r="AZ325" s="382">
        <v>95110</v>
      </c>
      <c r="BA325" s="382">
        <v>99750</v>
      </c>
      <c r="BB325" s="382">
        <v>104390</v>
      </c>
      <c r="BC325" s="383">
        <v>109030</v>
      </c>
      <c r="BE325">
        <v>39450</v>
      </c>
      <c r="BF325">
        <v>52100</v>
      </c>
      <c r="BG325">
        <v>55256</v>
      </c>
      <c r="BH325">
        <v>58412</v>
      </c>
      <c r="BI325">
        <v>61568</v>
      </c>
      <c r="BJ325">
        <v>64724</v>
      </c>
      <c r="BK325">
        <v>67880</v>
      </c>
      <c r="BL325">
        <v>71036</v>
      </c>
      <c r="BM325">
        <v>74192</v>
      </c>
      <c r="BN325">
        <v>63100</v>
      </c>
      <c r="BO325">
        <v>83300</v>
      </c>
      <c r="BP325">
        <v>88348</v>
      </c>
      <c r="BQ325">
        <v>93396</v>
      </c>
      <c r="BR325">
        <v>98444</v>
      </c>
      <c r="BS325">
        <v>103492</v>
      </c>
      <c r="BT325">
        <v>108540</v>
      </c>
      <c r="BU325">
        <v>113588</v>
      </c>
      <c r="BV325">
        <v>118636</v>
      </c>
    </row>
    <row r="326" spans="1:74" x14ac:dyDescent="0.35">
      <c r="A326" s="298" t="s">
        <v>516</v>
      </c>
      <c r="C326" s="300">
        <v>42050</v>
      </c>
      <c r="D326" s="300">
        <v>42050</v>
      </c>
      <c r="E326" s="300">
        <v>48357.5</v>
      </c>
      <c r="F326" s="300">
        <v>48357.5</v>
      </c>
      <c r="G326" s="300">
        <v>48357.5</v>
      </c>
      <c r="H326" s="300">
        <v>48357.5</v>
      </c>
      <c r="I326" s="300">
        <v>48357.5</v>
      </c>
      <c r="J326" s="300">
        <v>49800</v>
      </c>
      <c r="K326" s="300">
        <v>52800</v>
      </c>
      <c r="L326" s="300">
        <v>55800</v>
      </c>
      <c r="M326" s="300">
        <v>58850</v>
      </c>
      <c r="N326" s="300">
        <v>61850</v>
      </c>
      <c r="O326" s="300">
        <v>64850</v>
      </c>
      <c r="P326" s="300">
        <v>67900</v>
      </c>
      <c r="Q326" s="300">
        <v>70900</v>
      </c>
      <c r="S326" s="381">
        <v>37700</v>
      </c>
      <c r="T326" s="382">
        <v>49800</v>
      </c>
      <c r="U326" s="382">
        <v>52816</v>
      </c>
      <c r="V326" s="382">
        <v>55832</v>
      </c>
      <c r="W326" s="382">
        <v>58848</v>
      </c>
      <c r="X326" s="382">
        <v>61864</v>
      </c>
      <c r="Y326" s="382">
        <v>64880</v>
      </c>
      <c r="Z326" s="382">
        <v>67896</v>
      </c>
      <c r="AA326" s="383">
        <v>70912</v>
      </c>
      <c r="AB326" s="381">
        <v>60300</v>
      </c>
      <c r="AC326" s="382">
        <v>79600</v>
      </c>
      <c r="AD326" s="382">
        <v>84424</v>
      </c>
      <c r="AE326" s="382">
        <v>89248</v>
      </c>
      <c r="AF326" s="382">
        <v>94072</v>
      </c>
      <c r="AG326" s="382">
        <v>98896</v>
      </c>
      <c r="AH326" s="382">
        <v>103720</v>
      </c>
      <c r="AI326" s="382">
        <v>108544</v>
      </c>
      <c r="AJ326" s="383">
        <v>113368</v>
      </c>
      <c r="AL326" s="382">
        <v>38150</v>
      </c>
      <c r="AM326" s="382">
        <v>50400</v>
      </c>
      <c r="AN326" s="382">
        <v>53452</v>
      </c>
      <c r="AO326" s="382">
        <v>56504</v>
      </c>
      <c r="AP326" s="382">
        <v>59556</v>
      </c>
      <c r="AQ326" s="382">
        <v>62608</v>
      </c>
      <c r="AR326" s="382">
        <v>65660</v>
      </c>
      <c r="AS326" s="382">
        <v>68712</v>
      </c>
      <c r="AT326" s="382">
        <v>71764</v>
      </c>
      <c r="AU326" s="381">
        <v>61050</v>
      </c>
      <c r="AV326" s="382">
        <v>80600</v>
      </c>
      <c r="AW326" s="382">
        <v>85484</v>
      </c>
      <c r="AX326" s="382">
        <v>90368</v>
      </c>
      <c r="AY326" s="382">
        <v>95252</v>
      </c>
      <c r="AZ326" s="382">
        <v>100136</v>
      </c>
      <c r="BA326" s="382">
        <v>105020</v>
      </c>
      <c r="BB326" s="382">
        <v>109904</v>
      </c>
      <c r="BC326" s="383">
        <v>114788</v>
      </c>
      <c r="BE326">
        <v>42650</v>
      </c>
      <c r="BF326">
        <v>56300</v>
      </c>
      <c r="BG326">
        <v>59712</v>
      </c>
      <c r="BH326">
        <v>63124</v>
      </c>
      <c r="BI326">
        <v>66536</v>
      </c>
      <c r="BJ326">
        <v>69948</v>
      </c>
      <c r="BK326">
        <v>73360</v>
      </c>
      <c r="BL326">
        <v>76772</v>
      </c>
      <c r="BM326">
        <v>80184</v>
      </c>
      <c r="BN326">
        <v>68250</v>
      </c>
      <c r="BO326">
        <v>90100</v>
      </c>
      <c r="BP326">
        <v>95560</v>
      </c>
      <c r="BQ326">
        <v>101020</v>
      </c>
      <c r="BR326">
        <v>106480</v>
      </c>
      <c r="BS326">
        <v>111940</v>
      </c>
      <c r="BT326">
        <v>117400</v>
      </c>
      <c r="BU326">
        <v>122860</v>
      </c>
      <c r="BV326">
        <v>128320</v>
      </c>
    </row>
    <row r="327" spans="1:74" x14ac:dyDescent="0.35">
      <c r="A327" s="298" t="s">
        <v>517</v>
      </c>
      <c r="C327" s="300">
        <v>39850</v>
      </c>
      <c r="D327" s="300">
        <v>39850</v>
      </c>
      <c r="E327" s="300">
        <v>45827.5</v>
      </c>
      <c r="F327" s="300">
        <v>45827.5</v>
      </c>
      <c r="G327" s="300">
        <v>45827.5</v>
      </c>
      <c r="H327" s="300">
        <v>45827.5</v>
      </c>
      <c r="I327" s="300">
        <v>45827.5</v>
      </c>
      <c r="J327" s="300">
        <v>47850</v>
      </c>
      <c r="K327" s="300">
        <v>50750</v>
      </c>
      <c r="L327" s="300">
        <v>53650</v>
      </c>
      <c r="M327" s="300">
        <v>56600</v>
      </c>
      <c r="N327" s="300">
        <v>59450</v>
      </c>
      <c r="O327" s="300">
        <v>62350</v>
      </c>
      <c r="P327" s="300">
        <v>65250</v>
      </c>
      <c r="Q327" s="300">
        <v>68150</v>
      </c>
      <c r="S327" s="381">
        <v>36250</v>
      </c>
      <c r="T327" s="382">
        <v>47850</v>
      </c>
      <c r="U327" s="382">
        <v>50750</v>
      </c>
      <c r="V327" s="382">
        <v>53650</v>
      </c>
      <c r="W327" s="382">
        <v>56550</v>
      </c>
      <c r="X327" s="382">
        <v>59450</v>
      </c>
      <c r="Y327" s="382">
        <v>62350</v>
      </c>
      <c r="Z327" s="382">
        <v>65250</v>
      </c>
      <c r="AA327" s="383">
        <v>68150</v>
      </c>
      <c r="AB327" s="381">
        <v>58000</v>
      </c>
      <c r="AC327" s="382">
        <v>76550</v>
      </c>
      <c r="AD327" s="382">
        <v>81190</v>
      </c>
      <c r="AE327" s="382">
        <v>85830</v>
      </c>
      <c r="AF327" s="382">
        <v>90470</v>
      </c>
      <c r="AG327" s="382">
        <v>95110</v>
      </c>
      <c r="AH327" s="382">
        <v>99750</v>
      </c>
      <c r="AI327" s="382">
        <v>104390</v>
      </c>
      <c r="AJ327" s="383">
        <v>109030</v>
      </c>
      <c r="AL327" s="382">
        <v>37750</v>
      </c>
      <c r="AM327" s="382">
        <v>49850</v>
      </c>
      <c r="AN327" s="382">
        <v>52870</v>
      </c>
      <c r="AO327" s="382">
        <v>55890</v>
      </c>
      <c r="AP327" s="382">
        <v>58910</v>
      </c>
      <c r="AQ327" s="382">
        <v>61930</v>
      </c>
      <c r="AR327" s="382">
        <v>64950</v>
      </c>
      <c r="AS327" s="382">
        <v>67970</v>
      </c>
      <c r="AT327" s="382">
        <v>70990</v>
      </c>
      <c r="AU327" s="381">
        <v>60400</v>
      </c>
      <c r="AV327" s="382">
        <v>79750</v>
      </c>
      <c r="AW327" s="382">
        <v>84582</v>
      </c>
      <c r="AX327" s="382">
        <v>89414</v>
      </c>
      <c r="AY327" s="382">
        <v>94246</v>
      </c>
      <c r="AZ327" s="382">
        <v>99078</v>
      </c>
      <c r="BA327" s="382">
        <v>103910</v>
      </c>
      <c r="BB327" s="382">
        <v>108742</v>
      </c>
      <c r="BC327" s="383">
        <v>113574</v>
      </c>
      <c r="BE327">
        <v>42200</v>
      </c>
      <c r="BF327">
        <v>55750</v>
      </c>
      <c r="BG327">
        <v>59126</v>
      </c>
      <c r="BH327">
        <v>62502</v>
      </c>
      <c r="BI327">
        <v>65878</v>
      </c>
      <c r="BJ327">
        <v>69254</v>
      </c>
      <c r="BK327">
        <v>72630</v>
      </c>
      <c r="BL327">
        <v>76006</v>
      </c>
      <c r="BM327">
        <v>79382</v>
      </c>
      <c r="BN327">
        <v>67500</v>
      </c>
      <c r="BO327">
        <v>89100</v>
      </c>
      <c r="BP327">
        <v>94500</v>
      </c>
      <c r="BQ327">
        <v>99900</v>
      </c>
      <c r="BR327">
        <v>105300</v>
      </c>
      <c r="BS327">
        <v>110700</v>
      </c>
      <c r="BT327">
        <v>116100</v>
      </c>
      <c r="BU327">
        <v>121500</v>
      </c>
      <c r="BV327">
        <v>126900</v>
      </c>
    </row>
    <row r="328" spans="1:74" x14ac:dyDescent="0.35">
      <c r="A328" s="298" t="s">
        <v>518</v>
      </c>
      <c r="C328" s="300">
        <v>40300</v>
      </c>
      <c r="D328" s="300">
        <v>40300</v>
      </c>
      <c r="E328" s="300">
        <v>46345</v>
      </c>
      <c r="F328" s="300">
        <v>46345</v>
      </c>
      <c r="G328" s="300">
        <v>46345</v>
      </c>
      <c r="H328" s="300">
        <v>46750</v>
      </c>
      <c r="I328" s="300">
        <v>50000</v>
      </c>
      <c r="J328" s="300">
        <v>53200</v>
      </c>
      <c r="K328" s="300">
        <v>56450</v>
      </c>
      <c r="L328" s="300">
        <v>59650</v>
      </c>
      <c r="M328" s="300">
        <v>62900</v>
      </c>
      <c r="N328" s="300">
        <v>66100</v>
      </c>
      <c r="O328" s="300">
        <v>69350</v>
      </c>
      <c r="P328" s="300">
        <v>72550</v>
      </c>
      <c r="Q328" s="300">
        <v>75800</v>
      </c>
      <c r="S328" s="381">
        <v>40300</v>
      </c>
      <c r="T328" s="382">
        <v>53200</v>
      </c>
      <c r="U328" s="382">
        <v>56424</v>
      </c>
      <c r="V328" s="382">
        <v>59648</v>
      </c>
      <c r="W328" s="382">
        <v>62872</v>
      </c>
      <c r="X328" s="382">
        <v>66096</v>
      </c>
      <c r="Y328" s="382">
        <v>69320</v>
      </c>
      <c r="Z328" s="382">
        <v>72544</v>
      </c>
      <c r="AA328" s="383">
        <v>75768</v>
      </c>
      <c r="AB328" s="381">
        <v>64500</v>
      </c>
      <c r="AC328" s="382">
        <v>85150</v>
      </c>
      <c r="AD328" s="382">
        <v>90310</v>
      </c>
      <c r="AE328" s="382">
        <v>95470</v>
      </c>
      <c r="AF328" s="382">
        <v>100630</v>
      </c>
      <c r="AG328" s="382">
        <v>105790</v>
      </c>
      <c r="AH328" s="382">
        <v>110950</v>
      </c>
      <c r="AI328" s="382">
        <v>116110</v>
      </c>
      <c r="AJ328" s="383">
        <v>121270</v>
      </c>
      <c r="AL328" s="382">
        <v>41050</v>
      </c>
      <c r="AM328" s="382">
        <v>54200</v>
      </c>
      <c r="AN328" s="382">
        <v>57484</v>
      </c>
      <c r="AO328" s="382">
        <v>60768</v>
      </c>
      <c r="AP328" s="382">
        <v>64052</v>
      </c>
      <c r="AQ328" s="382">
        <v>67336</v>
      </c>
      <c r="AR328" s="382">
        <v>70620</v>
      </c>
      <c r="AS328" s="382">
        <v>73904</v>
      </c>
      <c r="AT328" s="382">
        <v>77188</v>
      </c>
      <c r="AU328" s="381">
        <v>65700</v>
      </c>
      <c r="AV328" s="382">
        <v>86700</v>
      </c>
      <c r="AW328" s="382">
        <v>91956</v>
      </c>
      <c r="AX328" s="382">
        <v>97212</v>
      </c>
      <c r="AY328" s="382">
        <v>102468</v>
      </c>
      <c r="AZ328" s="382">
        <v>107724</v>
      </c>
      <c r="BA328" s="382">
        <v>112980</v>
      </c>
      <c r="BB328" s="382">
        <v>118236</v>
      </c>
      <c r="BC328" s="383">
        <v>123492</v>
      </c>
      <c r="BE328">
        <v>45050</v>
      </c>
      <c r="BF328">
        <v>59500</v>
      </c>
      <c r="BG328">
        <v>63104</v>
      </c>
      <c r="BH328">
        <v>66708</v>
      </c>
      <c r="BI328">
        <v>70312</v>
      </c>
      <c r="BJ328">
        <v>73916</v>
      </c>
      <c r="BK328">
        <v>77520</v>
      </c>
      <c r="BL328">
        <v>81124</v>
      </c>
      <c r="BM328">
        <v>84728</v>
      </c>
      <c r="BN328">
        <v>72100</v>
      </c>
      <c r="BO328">
        <v>95150</v>
      </c>
      <c r="BP328">
        <v>100918</v>
      </c>
      <c r="BQ328">
        <v>106686</v>
      </c>
      <c r="BR328">
        <v>112454</v>
      </c>
      <c r="BS328">
        <v>118222</v>
      </c>
      <c r="BT328">
        <v>123990</v>
      </c>
      <c r="BU328">
        <v>129758</v>
      </c>
      <c r="BV328">
        <v>135526</v>
      </c>
    </row>
    <row r="329" spans="1:74" x14ac:dyDescent="0.35">
      <c r="A329" s="298" t="s">
        <v>519</v>
      </c>
      <c r="C329" s="300">
        <v>47300</v>
      </c>
      <c r="D329" s="300">
        <v>47300</v>
      </c>
      <c r="E329" s="300">
        <v>54395</v>
      </c>
      <c r="F329" s="300">
        <v>54395</v>
      </c>
      <c r="G329" s="300">
        <v>54395</v>
      </c>
      <c r="H329" s="300">
        <v>54900</v>
      </c>
      <c r="I329" s="300">
        <v>58700</v>
      </c>
      <c r="J329" s="300">
        <v>62450</v>
      </c>
      <c r="K329" s="300">
        <v>66250</v>
      </c>
      <c r="L329" s="300">
        <v>70050</v>
      </c>
      <c r="M329" s="300">
        <v>73800</v>
      </c>
      <c r="N329" s="300">
        <v>77600</v>
      </c>
      <c r="O329" s="300">
        <v>81400</v>
      </c>
      <c r="P329" s="300">
        <v>85150</v>
      </c>
      <c r="Q329" s="300">
        <v>88950</v>
      </c>
      <c r="S329" s="381">
        <v>47300</v>
      </c>
      <c r="T329" s="382">
        <v>62450</v>
      </c>
      <c r="U329" s="382">
        <v>66234</v>
      </c>
      <c r="V329" s="382">
        <v>70018</v>
      </c>
      <c r="W329" s="382">
        <v>73802</v>
      </c>
      <c r="X329" s="382">
        <v>77586</v>
      </c>
      <c r="Y329" s="382">
        <v>81370</v>
      </c>
      <c r="Z329" s="382">
        <v>85154</v>
      </c>
      <c r="AA329" s="383">
        <v>88938</v>
      </c>
      <c r="AB329" s="381">
        <v>75700</v>
      </c>
      <c r="AC329" s="382">
        <v>99900</v>
      </c>
      <c r="AD329" s="382">
        <v>105956</v>
      </c>
      <c r="AE329" s="382">
        <v>112012</v>
      </c>
      <c r="AF329" s="382">
        <v>118068</v>
      </c>
      <c r="AG329" s="382">
        <v>124124</v>
      </c>
      <c r="AH329" s="382">
        <v>130180</v>
      </c>
      <c r="AI329" s="382">
        <v>136236</v>
      </c>
      <c r="AJ329" s="383">
        <v>142292</v>
      </c>
      <c r="AL329" s="382">
        <v>47300</v>
      </c>
      <c r="AM329" s="382">
        <v>62450</v>
      </c>
      <c r="AN329" s="382">
        <v>66234</v>
      </c>
      <c r="AO329" s="382">
        <v>70018</v>
      </c>
      <c r="AP329" s="382">
        <v>73802</v>
      </c>
      <c r="AQ329" s="382">
        <v>77586</v>
      </c>
      <c r="AR329" s="382">
        <v>81370</v>
      </c>
      <c r="AS329" s="382">
        <v>85154</v>
      </c>
      <c r="AT329" s="382">
        <v>88938</v>
      </c>
      <c r="AU329" s="381">
        <v>75700</v>
      </c>
      <c r="AV329" s="382">
        <v>99900</v>
      </c>
      <c r="AW329" s="382">
        <v>105956</v>
      </c>
      <c r="AX329" s="382">
        <v>112012</v>
      </c>
      <c r="AY329" s="382">
        <v>118068</v>
      </c>
      <c r="AZ329" s="382">
        <v>124124</v>
      </c>
      <c r="BA329" s="382">
        <v>130180</v>
      </c>
      <c r="BB329" s="382">
        <v>136236</v>
      </c>
      <c r="BC329" s="383">
        <v>142292</v>
      </c>
      <c r="BE329">
        <v>50250</v>
      </c>
      <c r="BF329">
        <v>66350</v>
      </c>
      <c r="BG329">
        <v>70370</v>
      </c>
      <c r="BH329">
        <v>74390</v>
      </c>
      <c r="BI329">
        <v>78410</v>
      </c>
      <c r="BJ329">
        <v>82430</v>
      </c>
      <c r="BK329">
        <v>86450</v>
      </c>
      <c r="BL329">
        <v>90470</v>
      </c>
      <c r="BM329">
        <v>94490</v>
      </c>
      <c r="BN329">
        <v>80400</v>
      </c>
      <c r="BO329">
        <v>106150</v>
      </c>
      <c r="BP329">
        <v>112582</v>
      </c>
      <c r="BQ329">
        <v>119014</v>
      </c>
      <c r="BR329">
        <v>125446</v>
      </c>
      <c r="BS329">
        <v>131878</v>
      </c>
      <c r="BT329">
        <v>138310</v>
      </c>
      <c r="BU329">
        <v>144742</v>
      </c>
      <c r="BV329">
        <v>151174</v>
      </c>
    </row>
    <row r="330" spans="1:74" x14ac:dyDescent="0.35">
      <c r="A330" s="298" t="s">
        <v>520</v>
      </c>
      <c r="C330" s="300">
        <v>39850</v>
      </c>
      <c r="D330" s="300">
        <v>39850</v>
      </c>
      <c r="E330" s="300">
        <v>45827.5</v>
      </c>
      <c r="F330" s="300">
        <v>45827.5</v>
      </c>
      <c r="G330" s="300">
        <v>45827.5</v>
      </c>
      <c r="H330" s="300">
        <v>45827.5</v>
      </c>
      <c r="I330" s="300">
        <v>45827.5</v>
      </c>
      <c r="J330" s="300">
        <v>47850</v>
      </c>
      <c r="K330" s="300">
        <v>50750</v>
      </c>
      <c r="L330" s="300">
        <v>53650</v>
      </c>
      <c r="M330" s="300">
        <v>56600</v>
      </c>
      <c r="N330" s="300">
        <v>59450</v>
      </c>
      <c r="O330" s="300">
        <v>62350</v>
      </c>
      <c r="P330" s="300">
        <v>65250</v>
      </c>
      <c r="Q330" s="300">
        <v>68150</v>
      </c>
      <c r="S330" s="381">
        <v>36250</v>
      </c>
      <c r="T330" s="382">
        <v>47850</v>
      </c>
      <c r="U330" s="382">
        <v>50750</v>
      </c>
      <c r="V330" s="382">
        <v>53650</v>
      </c>
      <c r="W330" s="382">
        <v>56550</v>
      </c>
      <c r="X330" s="382">
        <v>59450</v>
      </c>
      <c r="Y330" s="382">
        <v>62350</v>
      </c>
      <c r="Z330" s="382">
        <v>65250</v>
      </c>
      <c r="AA330" s="383">
        <v>68150</v>
      </c>
      <c r="AB330" s="381">
        <v>58000</v>
      </c>
      <c r="AC330" s="382">
        <v>76550</v>
      </c>
      <c r="AD330" s="382">
        <v>81190</v>
      </c>
      <c r="AE330" s="382">
        <v>85830</v>
      </c>
      <c r="AF330" s="382">
        <v>90470</v>
      </c>
      <c r="AG330" s="382">
        <v>95110</v>
      </c>
      <c r="AH330" s="382">
        <v>99750</v>
      </c>
      <c r="AI330" s="382">
        <v>104390</v>
      </c>
      <c r="AJ330" s="383">
        <v>109030</v>
      </c>
      <c r="AL330" s="382">
        <v>36250</v>
      </c>
      <c r="AM330" s="382">
        <v>47850</v>
      </c>
      <c r="AN330" s="382">
        <v>50750</v>
      </c>
      <c r="AO330" s="382">
        <v>53650</v>
      </c>
      <c r="AP330" s="382">
        <v>56550</v>
      </c>
      <c r="AQ330" s="382">
        <v>59450</v>
      </c>
      <c r="AR330" s="382">
        <v>62350</v>
      </c>
      <c r="AS330" s="382">
        <v>65250</v>
      </c>
      <c r="AT330" s="382">
        <v>68150</v>
      </c>
      <c r="AU330" s="381">
        <v>58000</v>
      </c>
      <c r="AV330" s="382">
        <v>76550</v>
      </c>
      <c r="AW330" s="382">
        <v>81190</v>
      </c>
      <c r="AX330" s="382">
        <v>85830</v>
      </c>
      <c r="AY330" s="382">
        <v>90470</v>
      </c>
      <c r="AZ330" s="382">
        <v>95110</v>
      </c>
      <c r="BA330" s="382">
        <v>99750</v>
      </c>
      <c r="BB330" s="382">
        <v>104390</v>
      </c>
      <c r="BC330" s="383">
        <v>109030</v>
      </c>
      <c r="BE330">
        <v>39500</v>
      </c>
      <c r="BF330">
        <v>52150</v>
      </c>
      <c r="BG330">
        <v>55310</v>
      </c>
      <c r="BH330">
        <v>58470</v>
      </c>
      <c r="BI330">
        <v>61630</v>
      </c>
      <c r="BJ330">
        <v>64790</v>
      </c>
      <c r="BK330">
        <v>67950</v>
      </c>
      <c r="BL330">
        <v>71110</v>
      </c>
      <c r="BM330">
        <v>74270</v>
      </c>
      <c r="BN330">
        <v>63200</v>
      </c>
      <c r="BO330">
        <v>83400</v>
      </c>
      <c r="BP330">
        <v>88456</v>
      </c>
      <c r="BQ330">
        <v>93512</v>
      </c>
      <c r="BR330">
        <v>98568</v>
      </c>
      <c r="BS330">
        <v>103624</v>
      </c>
      <c r="BT330">
        <v>108680</v>
      </c>
      <c r="BU330">
        <v>113736</v>
      </c>
      <c r="BV330">
        <v>118792</v>
      </c>
    </row>
    <row r="331" spans="1:74" x14ac:dyDescent="0.35">
      <c r="A331" s="298" t="s">
        <v>521</v>
      </c>
      <c r="C331" s="300">
        <v>39850</v>
      </c>
      <c r="D331" s="300">
        <v>39850</v>
      </c>
      <c r="E331" s="300">
        <v>45827.5</v>
      </c>
      <c r="F331" s="300">
        <v>45827.5</v>
      </c>
      <c r="G331" s="300">
        <v>45827.5</v>
      </c>
      <c r="H331" s="300">
        <v>45827.5</v>
      </c>
      <c r="I331" s="300">
        <v>45827.5</v>
      </c>
      <c r="J331" s="300">
        <v>47850</v>
      </c>
      <c r="K331" s="300">
        <v>50750</v>
      </c>
      <c r="L331" s="300">
        <v>53650</v>
      </c>
      <c r="M331" s="300">
        <v>56600</v>
      </c>
      <c r="N331" s="300">
        <v>59450</v>
      </c>
      <c r="O331" s="300">
        <v>62350</v>
      </c>
      <c r="P331" s="300">
        <v>65250</v>
      </c>
      <c r="Q331" s="300">
        <v>68150</v>
      </c>
      <c r="S331" s="381">
        <v>36250</v>
      </c>
      <c r="T331" s="382">
        <v>47850</v>
      </c>
      <c r="U331" s="382">
        <v>50750</v>
      </c>
      <c r="V331" s="382">
        <v>53650</v>
      </c>
      <c r="W331" s="382">
        <v>56550</v>
      </c>
      <c r="X331" s="382">
        <v>59450</v>
      </c>
      <c r="Y331" s="382">
        <v>62350</v>
      </c>
      <c r="Z331" s="382">
        <v>65250</v>
      </c>
      <c r="AA331" s="383">
        <v>68150</v>
      </c>
      <c r="AB331" s="381">
        <v>58000</v>
      </c>
      <c r="AC331" s="382">
        <v>76550</v>
      </c>
      <c r="AD331" s="382">
        <v>81190</v>
      </c>
      <c r="AE331" s="382">
        <v>85830</v>
      </c>
      <c r="AF331" s="382">
        <v>90470</v>
      </c>
      <c r="AG331" s="382">
        <v>95110</v>
      </c>
      <c r="AH331" s="382">
        <v>99750</v>
      </c>
      <c r="AI331" s="382">
        <v>104390</v>
      </c>
      <c r="AJ331" s="383">
        <v>109030</v>
      </c>
      <c r="AL331" s="382">
        <v>36250</v>
      </c>
      <c r="AM331" s="382">
        <v>47850</v>
      </c>
      <c r="AN331" s="382">
        <v>50750</v>
      </c>
      <c r="AO331" s="382">
        <v>53650</v>
      </c>
      <c r="AP331" s="382">
        <v>56550</v>
      </c>
      <c r="AQ331" s="382">
        <v>59450</v>
      </c>
      <c r="AR331" s="382">
        <v>62350</v>
      </c>
      <c r="AS331" s="382">
        <v>65250</v>
      </c>
      <c r="AT331" s="382">
        <v>68150</v>
      </c>
      <c r="AU331" s="381">
        <v>58000</v>
      </c>
      <c r="AV331" s="382">
        <v>76550</v>
      </c>
      <c r="AW331" s="382">
        <v>81190</v>
      </c>
      <c r="AX331" s="382">
        <v>85830</v>
      </c>
      <c r="AY331" s="382">
        <v>90470</v>
      </c>
      <c r="AZ331" s="382">
        <v>95110</v>
      </c>
      <c r="BA331" s="382">
        <v>99750</v>
      </c>
      <c r="BB331" s="382">
        <v>104390</v>
      </c>
      <c r="BC331" s="383">
        <v>109030</v>
      </c>
      <c r="BE331">
        <v>39450</v>
      </c>
      <c r="BF331">
        <v>52100</v>
      </c>
      <c r="BG331">
        <v>55256</v>
      </c>
      <c r="BH331">
        <v>58412</v>
      </c>
      <c r="BI331">
        <v>61568</v>
      </c>
      <c r="BJ331">
        <v>64724</v>
      </c>
      <c r="BK331">
        <v>67880</v>
      </c>
      <c r="BL331">
        <v>71036</v>
      </c>
      <c r="BM331">
        <v>74192</v>
      </c>
      <c r="BN331">
        <v>63100</v>
      </c>
      <c r="BO331">
        <v>83300</v>
      </c>
      <c r="BP331">
        <v>88348</v>
      </c>
      <c r="BQ331">
        <v>93396</v>
      </c>
      <c r="BR331">
        <v>98444</v>
      </c>
      <c r="BS331">
        <v>103492</v>
      </c>
      <c r="BT331">
        <v>108540</v>
      </c>
      <c r="BU331">
        <v>113588</v>
      </c>
      <c r="BV331">
        <v>118636</v>
      </c>
    </row>
    <row r="332" spans="1:74" x14ac:dyDescent="0.35">
      <c r="A332" s="298" t="s">
        <v>522</v>
      </c>
      <c r="C332" s="300">
        <v>39850</v>
      </c>
      <c r="D332" s="300">
        <v>39850</v>
      </c>
      <c r="E332" s="300">
        <v>45827.5</v>
      </c>
      <c r="F332" s="300">
        <v>45827.5</v>
      </c>
      <c r="G332" s="300">
        <v>45827.5</v>
      </c>
      <c r="H332" s="300">
        <v>45827.5</v>
      </c>
      <c r="I332" s="300">
        <v>45827.5</v>
      </c>
      <c r="J332" s="300">
        <v>47850</v>
      </c>
      <c r="K332" s="300">
        <v>50750</v>
      </c>
      <c r="L332" s="300">
        <v>53650</v>
      </c>
      <c r="M332" s="300">
        <v>56600</v>
      </c>
      <c r="N332" s="300">
        <v>59450</v>
      </c>
      <c r="O332" s="300">
        <v>62350</v>
      </c>
      <c r="P332" s="300">
        <v>65250</v>
      </c>
      <c r="Q332" s="300">
        <v>68150</v>
      </c>
      <c r="S332" s="381">
        <v>36250</v>
      </c>
      <c r="T332" s="382">
        <v>47850</v>
      </c>
      <c r="U332" s="382">
        <v>50750</v>
      </c>
      <c r="V332" s="382">
        <v>53650</v>
      </c>
      <c r="W332" s="382">
        <v>56550</v>
      </c>
      <c r="X332" s="382">
        <v>59450</v>
      </c>
      <c r="Y332" s="382">
        <v>62350</v>
      </c>
      <c r="Z332" s="382">
        <v>65250</v>
      </c>
      <c r="AA332" s="383">
        <v>68150</v>
      </c>
      <c r="AB332" s="381">
        <v>58000</v>
      </c>
      <c r="AC332" s="382">
        <v>76550</v>
      </c>
      <c r="AD332" s="382">
        <v>81190</v>
      </c>
      <c r="AE332" s="382">
        <v>85830</v>
      </c>
      <c r="AF332" s="382">
        <v>90470</v>
      </c>
      <c r="AG332" s="382">
        <v>95110</v>
      </c>
      <c r="AH332" s="382">
        <v>99750</v>
      </c>
      <c r="AI332" s="382">
        <v>104390</v>
      </c>
      <c r="AJ332" s="383">
        <v>109030</v>
      </c>
      <c r="AL332" s="382">
        <v>36250</v>
      </c>
      <c r="AM332" s="382">
        <v>47850</v>
      </c>
      <c r="AN332" s="382">
        <v>50750</v>
      </c>
      <c r="AO332" s="382">
        <v>53650</v>
      </c>
      <c r="AP332" s="382">
        <v>56550</v>
      </c>
      <c r="AQ332" s="382">
        <v>59450</v>
      </c>
      <c r="AR332" s="382">
        <v>62350</v>
      </c>
      <c r="AS332" s="382">
        <v>65250</v>
      </c>
      <c r="AT332" s="382">
        <v>68150</v>
      </c>
      <c r="AU332" s="381">
        <v>58000</v>
      </c>
      <c r="AV332" s="382">
        <v>76550</v>
      </c>
      <c r="AW332" s="382">
        <v>81190</v>
      </c>
      <c r="AX332" s="382">
        <v>85830</v>
      </c>
      <c r="AY332" s="382">
        <v>90470</v>
      </c>
      <c r="AZ332" s="382">
        <v>95110</v>
      </c>
      <c r="BA332" s="382">
        <v>99750</v>
      </c>
      <c r="BB332" s="382">
        <v>104390</v>
      </c>
      <c r="BC332" s="383">
        <v>109030</v>
      </c>
      <c r="BE332">
        <v>40000</v>
      </c>
      <c r="BF332">
        <v>52800</v>
      </c>
      <c r="BG332">
        <v>56000</v>
      </c>
      <c r="BH332">
        <v>59200</v>
      </c>
      <c r="BI332">
        <v>62400</v>
      </c>
      <c r="BJ332">
        <v>65600</v>
      </c>
      <c r="BK332">
        <v>68800</v>
      </c>
      <c r="BL332">
        <v>72000</v>
      </c>
      <c r="BM332">
        <v>75200</v>
      </c>
      <c r="BN332">
        <v>64000</v>
      </c>
      <c r="BO332">
        <v>84500</v>
      </c>
      <c r="BP332">
        <v>89620</v>
      </c>
      <c r="BQ332">
        <v>94740</v>
      </c>
      <c r="BR332">
        <v>99860</v>
      </c>
      <c r="BS332">
        <v>104980</v>
      </c>
      <c r="BT332">
        <v>110100</v>
      </c>
      <c r="BU332">
        <v>115220</v>
      </c>
      <c r="BV332">
        <v>120340</v>
      </c>
    </row>
    <row r="333" spans="1:74" x14ac:dyDescent="0.35">
      <c r="A333" s="298" t="s">
        <v>523</v>
      </c>
      <c r="C333" s="300">
        <v>39850</v>
      </c>
      <c r="D333" s="300">
        <v>39850</v>
      </c>
      <c r="E333" s="300">
        <v>45827.5</v>
      </c>
      <c r="F333" s="300">
        <v>45827.5</v>
      </c>
      <c r="G333" s="300">
        <v>45827.5</v>
      </c>
      <c r="H333" s="300">
        <v>45827.5</v>
      </c>
      <c r="I333" s="300">
        <v>45827.5</v>
      </c>
      <c r="J333" s="300">
        <v>47850</v>
      </c>
      <c r="K333" s="300">
        <v>50750</v>
      </c>
      <c r="L333" s="300">
        <v>53650</v>
      </c>
      <c r="M333" s="300">
        <v>56600</v>
      </c>
      <c r="N333" s="300">
        <v>59450</v>
      </c>
      <c r="O333" s="300">
        <v>62350</v>
      </c>
      <c r="P333" s="300">
        <v>65250</v>
      </c>
      <c r="Q333" s="300">
        <v>68150</v>
      </c>
      <c r="S333" s="381">
        <v>36250</v>
      </c>
      <c r="T333" s="382">
        <v>47850</v>
      </c>
      <c r="U333" s="382">
        <v>50750</v>
      </c>
      <c r="V333" s="382">
        <v>53650</v>
      </c>
      <c r="W333" s="382">
        <v>56550</v>
      </c>
      <c r="X333" s="382">
        <v>59450</v>
      </c>
      <c r="Y333" s="382">
        <v>62350</v>
      </c>
      <c r="Z333" s="382">
        <v>65250</v>
      </c>
      <c r="AA333" s="383">
        <v>68150</v>
      </c>
      <c r="AB333" s="381">
        <v>58000</v>
      </c>
      <c r="AC333" s="382">
        <v>76550</v>
      </c>
      <c r="AD333" s="382">
        <v>81190</v>
      </c>
      <c r="AE333" s="382">
        <v>85830</v>
      </c>
      <c r="AF333" s="382">
        <v>90470</v>
      </c>
      <c r="AG333" s="382">
        <v>95110</v>
      </c>
      <c r="AH333" s="382">
        <v>99750</v>
      </c>
      <c r="AI333" s="382">
        <v>104390</v>
      </c>
      <c r="AJ333" s="383">
        <v>109030</v>
      </c>
      <c r="AL333" s="382">
        <v>36250</v>
      </c>
      <c r="AM333" s="382">
        <v>47850</v>
      </c>
      <c r="AN333" s="382">
        <v>50750</v>
      </c>
      <c r="AO333" s="382">
        <v>53650</v>
      </c>
      <c r="AP333" s="382">
        <v>56550</v>
      </c>
      <c r="AQ333" s="382">
        <v>59450</v>
      </c>
      <c r="AR333" s="382">
        <v>62350</v>
      </c>
      <c r="AS333" s="382">
        <v>65250</v>
      </c>
      <c r="AT333" s="382">
        <v>68150</v>
      </c>
      <c r="AU333" s="381">
        <v>58000</v>
      </c>
      <c r="AV333" s="382">
        <v>76550</v>
      </c>
      <c r="AW333" s="382">
        <v>81190</v>
      </c>
      <c r="AX333" s="382">
        <v>85830</v>
      </c>
      <c r="AY333" s="382">
        <v>90470</v>
      </c>
      <c r="AZ333" s="382">
        <v>95110</v>
      </c>
      <c r="BA333" s="382">
        <v>99750</v>
      </c>
      <c r="BB333" s="382">
        <v>104390</v>
      </c>
      <c r="BC333" s="383">
        <v>109030</v>
      </c>
      <c r="BE333">
        <v>39450</v>
      </c>
      <c r="BF333">
        <v>52100</v>
      </c>
      <c r="BG333">
        <v>55256</v>
      </c>
      <c r="BH333">
        <v>58412</v>
      </c>
      <c r="BI333">
        <v>61568</v>
      </c>
      <c r="BJ333">
        <v>64724</v>
      </c>
      <c r="BK333">
        <v>67880</v>
      </c>
      <c r="BL333">
        <v>71036</v>
      </c>
      <c r="BM333">
        <v>74192</v>
      </c>
      <c r="BN333">
        <v>63100</v>
      </c>
      <c r="BO333">
        <v>83300</v>
      </c>
      <c r="BP333">
        <v>88348</v>
      </c>
      <c r="BQ333">
        <v>93396</v>
      </c>
      <c r="BR333">
        <v>98444</v>
      </c>
      <c r="BS333">
        <v>103492</v>
      </c>
      <c r="BT333">
        <v>108540</v>
      </c>
      <c r="BU333">
        <v>113588</v>
      </c>
      <c r="BV333">
        <v>118636</v>
      </c>
    </row>
    <row r="334" spans="1:74" x14ac:dyDescent="0.35">
      <c r="A334" s="298" t="s">
        <v>524</v>
      </c>
      <c r="C334" s="300">
        <v>39850</v>
      </c>
      <c r="D334" s="300">
        <v>39850</v>
      </c>
      <c r="E334" s="300">
        <v>45827.5</v>
      </c>
      <c r="F334" s="300">
        <v>45827.5</v>
      </c>
      <c r="G334" s="300">
        <v>45827.5</v>
      </c>
      <c r="H334" s="300">
        <v>45827.5</v>
      </c>
      <c r="I334" s="300">
        <v>45827.5</v>
      </c>
      <c r="J334" s="300">
        <v>47850</v>
      </c>
      <c r="K334" s="300">
        <v>50750</v>
      </c>
      <c r="L334" s="300">
        <v>53650</v>
      </c>
      <c r="M334" s="300">
        <v>56600</v>
      </c>
      <c r="N334" s="300">
        <v>59450</v>
      </c>
      <c r="O334" s="300">
        <v>62350</v>
      </c>
      <c r="P334" s="300">
        <v>65250</v>
      </c>
      <c r="Q334" s="300">
        <v>68150</v>
      </c>
      <c r="S334" s="381">
        <v>36250</v>
      </c>
      <c r="T334" s="382">
        <v>47850</v>
      </c>
      <c r="U334" s="382">
        <v>50750</v>
      </c>
      <c r="V334" s="382">
        <v>53650</v>
      </c>
      <c r="W334" s="382">
        <v>56550</v>
      </c>
      <c r="X334" s="382">
        <v>59450</v>
      </c>
      <c r="Y334" s="382">
        <v>62350</v>
      </c>
      <c r="Z334" s="382">
        <v>65250</v>
      </c>
      <c r="AA334" s="383">
        <v>68150</v>
      </c>
      <c r="AB334" s="381">
        <v>58000</v>
      </c>
      <c r="AC334" s="382">
        <v>76550</v>
      </c>
      <c r="AD334" s="382">
        <v>81190</v>
      </c>
      <c r="AE334" s="382">
        <v>85830</v>
      </c>
      <c r="AF334" s="382">
        <v>90470</v>
      </c>
      <c r="AG334" s="382">
        <v>95110</v>
      </c>
      <c r="AH334" s="382">
        <v>99750</v>
      </c>
      <c r="AI334" s="382">
        <v>104390</v>
      </c>
      <c r="AJ334" s="383">
        <v>109030</v>
      </c>
      <c r="AL334" s="382">
        <v>36250</v>
      </c>
      <c r="AM334" s="382">
        <v>47850</v>
      </c>
      <c r="AN334" s="382">
        <v>50750</v>
      </c>
      <c r="AO334" s="382">
        <v>53650</v>
      </c>
      <c r="AP334" s="382">
        <v>56550</v>
      </c>
      <c r="AQ334" s="382">
        <v>59450</v>
      </c>
      <c r="AR334" s="382">
        <v>62350</v>
      </c>
      <c r="AS334" s="382">
        <v>65250</v>
      </c>
      <c r="AT334" s="382">
        <v>68150</v>
      </c>
      <c r="AU334" s="381">
        <v>58000</v>
      </c>
      <c r="AV334" s="382">
        <v>76550</v>
      </c>
      <c r="AW334" s="382">
        <v>81190</v>
      </c>
      <c r="AX334" s="382">
        <v>85830</v>
      </c>
      <c r="AY334" s="382">
        <v>90470</v>
      </c>
      <c r="AZ334" s="382">
        <v>95110</v>
      </c>
      <c r="BA334" s="382">
        <v>99750</v>
      </c>
      <c r="BB334" s="382">
        <v>104390</v>
      </c>
      <c r="BC334" s="383">
        <v>109030</v>
      </c>
      <c r="BE334">
        <v>39450</v>
      </c>
      <c r="BF334">
        <v>52100</v>
      </c>
      <c r="BG334">
        <v>55256</v>
      </c>
      <c r="BH334">
        <v>58412</v>
      </c>
      <c r="BI334">
        <v>61568</v>
      </c>
      <c r="BJ334">
        <v>64724</v>
      </c>
      <c r="BK334">
        <v>67880</v>
      </c>
      <c r="BL334">
        <v>71036</v>
      </c>
      <c r="BM334">
        <v>74192</v>
      </c>
      <c r="BN334">
        <v>63100</v>
      </c>
      <c r="BO334">
        <v>83300</v>
      </c>
      <c r="BP334">
        <v>88348</v>
      </c>
      <c r="BQ334">
        <v>93396</v>
      </c>
      <c r="BR334">
        <v>98444</v>
      </c>
      <c r="BS334">
        <v>103492</v>
      </c>
      <c r="BT334">
        <v>108540</v>
      </c>
      <c r="BU334">
        <v>113588</v>
      </c>
      <c r="BV334">
        <v>118636</v>
      </c>
    </row>
    <row r="335" spans="1:74" x14ac:dyDescent="0.35">
      <c r="A335" s="298" t="s">
        <v>525</v>
      </c>
      <c r="C335" s="300">
        <v>44600</v>
      </c>
      <c r="D335" s="300">
        <v>44600</v>
      </c>
      <c r="E335" s="300">
        <v>51290</v>
      </c>
      <c r="F335" s="300">
        <v>51290</v>
      </c>
      <c r="G335" s="300">
        <v>51290</v>
      </c>
      <c r="H335" s="300">
        <v>51750</v>
      </c>
      <c r="I335" s="300">
        <v>55350</v>
      </c>
      <c r="J335" s="300">
        <v>58900</v>
      </c>
      <c r="K335" s="300">
        <v>62450</v>
      </c>
      <c r="L335" s="300">
        <v>66050</v>
      </c>
      <c r="M335" s="300">
        <v>69600</v>
      </c>
      <c r="N335" s="300">
        <v>73150</v>
      </c>
      <c r="O335" s="300">
        <v>76750</v>
      </c>
      <c r="P335" s="300">
        <v>80300</v>
      </c>
      <c r="Q335" s="300">
        <v>83850</v>
      </c>
      <c r="S335" s="381">
        <v>44600</v>
      </c>
      <c r="T335" s="382">
        <v>58900</v>
      </c>
      <c r="U335" s="382">
        <v>62468</v>
      </c>
      <c r="V335" s="382">
        <v>66036</v>
      </c>
      <c r="W335" s="382">
        <v>69604</v>
      </c>
      <c r="X335" s="382">
        <v>73172</v>
      </c>
      <c r="Y335" s="382">
        <v>76740</v>
      </c>
      <c r="Z335" s="382">
        <v>80308</v>
      </c>
      <c r="AA335" s="383">
        <v>83876</v>
      </c>
      <c r="AB335" s="381">
        <v>71350</v>
      </c>
      <c r="AC335" s="382">
        <v>94200</v>
      </c>
      <c r="AD335" s="382">
        <v>99908</v>
      </c>
      <c r="AE335" s="382">
        <v>105616</v>
      </c>
      <c r="AF335" s="382">
        <v>111324</v>
      </c>
      <c r="AG335" s="382">
        <v>117032</v>
      </c>
      <c r="AH335" s="382">
        <v>122740</v>
      </c>
      <c r="AI335" s="382">
        <v>128448</v>
      </c>
      <c r="AJ335" s="383">
        <v>134156</v>
      </c>
      <c r="AL335" s="382">
        <v>45650</v>
      </c>
      <c r="AM335" s="382">
        <v>60300</v>
      </c>
      <c r="AN335" s="382">
        <v>63952</v>
      </c>
      <c r="AO335" s="382">
        <v>67604</v>
      </c>
      <c r="AP335" s="382">
        <v>71256</v>
      </c>
      <c r="AQ335" s="382">
        <v>74908</v>
      </c>
      <c r="AR335" s="382">
        <v>78560</v>
      </c>
      <c r="AS335" s="382">
        <v>82212</v>
      </c>
      <c r="AT335" s="382">
        <v>85864</v>
      </c>
      <c r="AU335" s="381">
        <v>73050</v>
      </c>
      <c r="AV335" s="382">
        <v>96450</v>
      </c>
      <c r="AW335" s="382">
        <v>102294</v>
      </c>
      <c r="AX335" s="382">
        <v>108138</v>
      </c>
      <c r="AY335" s="382">
        <v>113982</v>
      </c>
      <c r="AZ335" s="382">
        <v>119826</v>
      </c>
      <c r="BA335" s="382">
        <v>125670</v>
      </c>
      <c r="BB335" s="382">
        <v>131514</v>
      </c>
      <c r="BC335" s="383">
        <v>137358</v>
      </c>
      <c r="BE335">
        <v>49250</v>
      </c>
      <c r="BF335">
        <v>65050</v>
      </c>
      <c r="BG335">
        <v>68990</v>
      </c>
      <c r="BH335">
        <v>72930</v>
      </c>
      <c r="BI335">
        <v>76870</v>
      </c>
      <c r="BJ335">
        <v>80810</v>
      </c>
      <c r="BK335">
        <v>84750</v>
      </c>
      <c r="BL335">
        <v>88690</v>
      </c>
      <c r="BM335">
        <v>92630</v>
      </c>
      <c r="BN335">
        <v>78800</v>
      </c>
      <c r="BO335">
        <v>104000</v>
      </c>
      <c r="BP335">
        <v>110304</v>
      </c>
      <c r="BQ335">
        <v>116608</v>
      </c>
      <c r="BR335">
        <v>122912</v>
      </c>
      <c r="BS335">
        <v>129216</v>
      </c>
      <c r="BT335">
        <v>135520</v>
      </c>
      <c r="BU335">
        <v>141824</v>
      </c>
      <c r="BV335">
        <v>148128</v>
      </c>
    </row>
    <row r="336" spans="1:74" x14ac:dyDescent="0.35">
      <c r="A336" s="298" t="s">
        <v>526</v>
      </c>
      <c r="C336" s="300">
        <v>39850</v>
      </c>
      <c r="D336" s="300">
        <v>39850</v>
      </c>
      <c r="E336" s="300">
        <v>45827.5</v>
      </c>
      <c r="F336" s="300">
        <v>45827.5</v>
      </c>
      <c r="G336" s="300">
        <v>45827.5</v>
      </c>
      <c r="H336" s="300">
        <v>45827.5</v>
      </c>
      <c r="I336" s="300">
        <v>48500</v>
      </c>
      <c r="J336" s="300">
        <v>51650</v>
      </c>
      <c r="K336" s="300">
        <v>54750</v>
      </c>
      <c r="L336" s="300">
        <v>57900</v>
      </c>
      <c r="M336" s="300">
        <v>61000</v>
      </c>
      <c r="N336" s="300">
        <v>64150</v>
      </c>
      <c r="O336" s="300">
        <v>67300</v>
      </c>
      <c r="P336" s="300">
        <v>70400</v>
      </c>
      <c r="Q336" s="300">
        <v>73550</v>
      </c>
      <c r="S336" s="381">
        <v>39100</v>
      </c>
      <c r="T336" s="382">
        <v>51650</v>
      </c>
      <c r="U336" s="382">
        <v>54778</v>
      </c>
      <c r="V336" s="382">
        <v>57906</v>
      </c>
      <c r="W336" s="382">
        <v>61034</v>
      </c>
      <c r="X336" s="382">
        <v>64162</v>
      </c>
      <c r="Y336" s="382">
        <v>67290</v>
      </c>
      <c r="Z336" s="382">
        <v>70418</v>
      </c>
      <c r="AA336" s="383">
        <v>73546</v>
      </c>
      <c r="AB336" s="381">
        <v>62550</v>
      </c>
      <c r="AC336" s="382">
        <v>82550</v>
      </c>
      <c r="AD336" s="382">
        <v>87554</v>
      </c>
      <c r="AE336" s="382">
        <v>92558</v>
      </c>
      <c r="AF336" s="382">
        <v>97562</v>
      </c>
      <c r="AG336" s="382">
        <v>102566</v>
      </c>
      <c r="AH336" s="382">
        <v>107570</v>
      </c>
      <c r="AI336" s="382">
        <v>112574</v>
      </c>
      <c r="AJ336" s="383">
        <v>117578</v>
      </c>
      <c r="AL336" s="382">
        <v>39450</v>
      </c>
      <c r="AM336" s="382">
        <v>52100</v>
      </c>
      <c r="AN336" s="382">
        <v>55256</v>
      </c>
      <c r="AO336" s="382">
        <v>58412</v>
      </c>
      <c r="AP336" s="382">
        <v>61568</v>
      </c>
      <c r="AQ336" s="382">
        <v>64724</v>
      </c>
      <c r="AR336" s="382">
        <v>67880</v>
      </c>
      <c r="AS336" s="382">
        <v>71036</v>
      </c>
      <c r="AT336" s="382">
        <v>74192</v>
      </c>
      <c r="AU336" s="381">
        <v>63100</v>
      </c>
      <c r="AV336" s="382">
        <v>83300</v>
      </c>
      <c r="AW336" s="382">
        <v>88348</v>
      </c>
      <c r="AX336" s="382">
        <v>93396</v>
      </c>
      <c r="AY336" s="382">
        <v>98444</v>
      </c>
      <c r="AZ336" s="382">
        <v>103492</v>
      </c>
      <c r="BA336" s="382">
        <v>108540</v>
      </c>
      <c r="BB336" s="382">
        <v>113588</v>
      </c>
      <c r="BC336" s="383">
        <v>118636</v>
      </c>
      <c r="BE336">
        <v>42000</v>
      </c>
      <c r="BF336">
        <v>55450</v>
      </c>
      <c r="BG336">
        <v>58810</v>
      </c>
      <c r="BH336">
        <v>62170</v>
      </c>
      <c r="BI336">
        <v>65530</v>
      </c>
      <c r="BJ336">
        <v>68890</v>
      </c>
      <c r="BK336">
        <v>72250</v>
      </c>
      <c r="BL336">
        <v>75610</v>
      </c>
      <c r="BM336">
        <v>78970</v>
      </c>
      <c r="BN336">
        <v>67200</v>
      </c>
      <c r="BO336">
        <v>88700</v>
      </c>
      <c r="BP336">
        <v>94076</v>
      </c>
      <c r="BQ336">
        <v>99452</v>
      </c>
      <c r="BR336">
        <v>104828</v>
      </c>
      <c r="BS336">
        <v>110204</v>
      </c>
      <c r="BT336">
        <v>115580</v>
      </c>
      <c r="BU336">
        <v>120956</v>
      </c>
      <c r="BV336">
        <v>126332</v>
      </c>
    </row>
    <row r="337" spans="1:74" x14ac:dyDescent="0.35">
      <c r="A337" s="298" t="s">
        <v>527</v>
      </c>
      <c r="C337" s="300">
        <v>39850</v>
      </c>
      <c r="D337" s="300">
        <v>39850</v>
      </c>
      <c r="E337" s="300">
        <v>45827.5</v>
      </c>
      <c r="F337" s="300">
        <v>45827.5</v>
      </c>
      <c r="G337" s="300">
        <v>45827.5</v>
      </c>
      <c r="H337" s="300">
        <v>45827.5</v>
      </c>
      <c r="I337" s="300">
        <v>45827.5</v>
      </c>
      <c r="J337" s="300">
        <v>47850</v>
      </c>
      <c r="K337" s="300">
        <v>50750</v>
      </c>
      <c r="L337" s="300">
        <v>53650</v>
      </c>
      <c r="M337" s="300">
        <v>56600</v>
      </c>
      <c r="N337" s="300">
        <v>59450</v>
      </c>
      <c r="O337" s="300">
        <v>62350</v>
      </c>
      <c r="P337" s="300">
        <v>65250</v>
      </c>
      <c r="Q337" s="300">
        <v>68150</v>
      </c>
      <c r="S337" s="381">
        <v>36250</v>
      </c>
      <c r="T337" s="382">
        <v>47850</v>
      </c>
      <c r="U337" s="382">
        <v>50750</v>
      </c>
      <c r="V337" s="382">
        <v>53650</v>
      </c>
      <c r="W337" s="382">
        <v>56550</v>
      </c>
      <c r="X337" s="382">
        <v>59450</v>
      </c>
      <c r="Y337" s="382">
        <v>62350</v>
      </c>
      <c r="Z337" s="382">
        <v>65250</v>
      </c>
      <c r="AA337" s="383">
        <v>68150</v>
      </c>
      <c r="AB337" s="381">
        <v>58000</v>
      </c>
      <c r="AC337" s="382">
        <v>76550</v>
      </c>
      <c r="AD337" s="382">
        <v>81190</v>
      </c>
      <c r="AE337" s="382">
        <v>85830</v>
      </c>
      <c r="AF337" s="382">
        <v>90470</v>
      </c>
      <c r="AG337" s="382">
        <v>95110</v>
      </c>
      <c r="AH337" s="382">
        <v>99750</v>
      </c>
      <c r="AI337" s="382">
        <v>104390</v>
      </c>
      <c r="AJ337" s="383">
        <v>109030</v>
      </c>
      <c r="AL337" s="382">
        <v>36250</v>
      </c>
      <c r="AM337" s="382">
        <v>47850</v>
      </c>
      <c r="AN337" s="382">
        <v>50750</v>
      </c>
      <c r="AO337" s="382">
        <v>53650</v>
      </c>
      <c r="AP337" s="382">
        <v>56550</v>
      </c>
      <c r="AQ337" s="382">
        <v>59450</v>
      </c>
      <c r="AR337" s="382">
        <v>62350</v>
      </c>
      <c r="AS337" s="382">
        <v>65250</v>
      </c>
      <c r="AT337" s="382">
        <v>68150</v>
      </c>
      <c r="AU337" s="381">
        <v>58000</v>
      </c>
      <c r="AV337" s="382">
        <v>76550</v>
      </c>
      <c r="AW337" s="382">
        <v>81190</v>
      </c>
      <c r="AX337" s="382">
        <v>85830</v>
      </c>
      <c r="AY337" s="382">
        <v>90470</v>
      </c>
      <c r="AZ337" s="382">
        <v>95110</v>
      </c>
      <c r="BA337" s="382">
        <v>99750</v>
      </c>
      <c r="BB337" s="382">
        <v>104390</v>
      </c>
      <c r="BC337" s="383">
        <v>109030</v>
      </c>
      <c r="BE337">
        <v>39450</v>
      </c>
      <c r="BF337">
        <v>52100</v>
      </c>
      <c r="BG337">
        <v>55256</v>
      </c>
      <c r="BH337">
        <v>58412</v>
      </c>
      <c r="BI337">
        <v>61568</v>
      </c>
      <c r="BJ337">
        <v>64724</v>
      </c>
      <c r="BK337">
        <v>67880</v>
      </c>
      <c r="BL337">
        <v>71036</v>
      </c>
      <c r="BM337">
        <v>74192</v>
      </c>
      <c r="BN337">
        <v>63100</v>
      </c>
      <c r="BO337">
        <v>83300</v>
      </c>
      <c r="BP337">
        <v>88348</v>
      </c>
      <c r="BQ337">
        <v>93396</v>
      </c>
      <c r="BR337">
        <v>98444</v>
      </c>
      <c r="BS337">
        <v>103492</v>
      </c>
      <c r="BT337">
        <v>108540</v>
      </c>
      <c r="BU337">
        <v>113588</v>
      </c>
      <c r="BV337">
        <v>118636</v>
      </c>
    </row>
    <row r="338" spans="1:74" x14ac:dyDescent="0.35">
      <c r="A338" s="298" t="s">
        <v>528</v>
      </c>
      <c r="C338" s="300">
        <v>39850</v>
      </c>
      <c r="D338" s="300">
        <v>39850</v>
      </c>
      <c r="E338" s="300">
        <v>45827.5</v>
      </c>
      <c r="F338" s="300">
        <v>45827.5</v>
      </c>
      <c r="G338" s="300">
        <v>45827.5</v>
      </c>
      <c r="H338" s="300">
        <v>45827.5</v>
      </c>
      <c r="I338" s="300">
        <v>45827.5</v>
      </c>
      <c r="J338" s="300">
        <v>47850</v>
      </c>
      <c r="K338" s="300">
        <v>50750</v>
      </c>
      <c r="L338" s="300">
        <v>53650</v>
      </c>
      <c r="M338" s="300">
        <v>56600</v>
      </c>
      <c r="N338" s="300">
        <v>59450</v>
      </c>
      <c r="O338" s="300">
        <v>62350</v>
      </c>
      <c r="P338" s="300">
        <v>65250</v>
      </c>
      <c r="Q338" s="300">
        <v>68150</v>
      </c>
      <c r="S338" s="381">
        <v>36250</v>
      </c>
      <c r="T338" s="382">
        <v>47850</v>
      </c>
      <c r="U338" s="382">
        <v>50750</v>
      </c>
      <c r="V338" s="382">
        <v>53650</v>
      </c>
      <c r="W338" s="382">
        <v>56550</v>
      </c>
      <c r="X338" s="382">
        <v>59450</v>
      </c>
      <c r="Y338" s="382">
        <v>62350</v>
      </c>
      <c r="Z338" s="382">
        <v>65250</v>
      </c>
      <c r="AA338" s="383">
        <v>68150</v>
      </c>
      <c r="AB338" s="381">
        <v>58000</v>
      </c>
      <c r="AC338" s="382">
        <v>76550</v>
      </c>
      <c r="AD338" s="382">
        <v>81190</v>
      </c>
      <c r="AE338" s="382">
        <v>85830</v>
      </c>
      <c r="AF338" s="382">
        <v>90470</v>
      </c>
      <c r="AG338" s="382">
        <v>95110</v>
      </c>
      <c r="AH338" s="382">
        <v>99750</v>
      </c>
      <c r="AI338" s="382">
        <v>104390</v>
      </c>
      <c r="AJ338" s="383">
        <v>109030</v>
      </c>
      <c r="AL338" s="382">
        <v>36250</v>
      </c>
      <c r="AM338" s="382">
        <v>47850</v>
      </c>
      <c r="AN338" s="382">
        <v>50750</v>
      </c>
      <c r="AO338" s="382">
        <v>53650</v>
      </c>
      <c r="AP338" s="382">
        <v>56550</v>
      </c>
      <c r="AQ338" s="382">
        <v>59450</v>
      </c>
      <c r="AR338" s="382">
        <v>62350</v>
      </c>
      <c r="AS338" s="382">
        <v>65250</v>
      </c>
      <c r="AT338" s="382">
        <v>68150</v>
      </c>
      <c r="AU338" s="381">
        <v>58000</v>
      </c>
      <c r="AV338" s="382">
        <v>76550</v>
      </c>
      <c r="AW338" s="382">
        <v>81190</v>
      </c>
      <c r="AX338" s="382">
        <v>85830</v>
      </c>
      <c r="AY338" s="382">
        <v>90470</v>
      </c>
      <c r="AZ338" s="382">
        <v>95110</v>
      </c>
      <c r="BA338" s="382">
        <v>99750</v>
      </c>
      <c r="BB338" s="382">
        <v>104390</v>
      </c>
      <c r="BC338" s="383">
        <v>109030</v>
      </c>
      <c r="BE338">
        <v>39450</v>
      </c>
      <c r="BF338">
        <v>52100</v>
      </c>
      <c r="BG338">
        <v>55256</v>
      </c>
      <c r="BH338">
        <v>58412</v>
      </c>
      <c r="BI338">
        <v>61568</v>
      </c>
      <c r="BJ338">
        <v>64724</v>
      </c>
      <c r="BK338">
        <v>67880</v>
      </c>
      <c r="BL338">
        <v>71036</v>
      </c>
      <c r="BM338">
        <v>74192</v>
      </c>
      <c r="BN338">
        <v>63100</v>
      </c>
      <c r="BO338">
        <v>83300</v>
      </c>
      <c r="BP338">
        <v>88348</v>
      </c>
      <c r="BQ338">
        <v>93396</v>
      </c>
      <c r="BR338">
        <v>98444</v>
      </c>
      <c r="BS338">
        <v>103492</v>
      </c>
      <c r="BT338">
        <v>108540</v>
      </c>
      <c r="BU338">
        <v>113588</v>
      </c>
      <c r="BV338">
        <v>118636</v>
      </c>
    </row>
    <row r="339" spans="1:74" x14ac:dyDescent="0.35">
      <c r="A339" s="298" t="s">
        <v>529</v>
      </c>
      <c r="C339" s="300">
        <v>39850</v>
      </c>
      <c r="D339" s="300">
        <v>39850</v>
      </c>
      <c r="E339" s="300">
        <v>45827.5</v>
      </c>
      <c r="F339" s="300">
        <v>45827.5</v>
      </c>
      <c r="G339" s="300">
        <v>45827.5</v>
      </c>
      <c r="H339" s="300">
        <v>45827.5</v>
      </c>
      <c r="I339" s="300">
        <v>45827.5</v>
      </c>
      <c r="J339" s="300">
        <v>47850</v>
      </c>
      <c r="K339" s="300">
        <v>50750</v>
      </c>
      <c r="L339" s="300">
        <v>53650</v>
      </c>
      <c r="M339" s="300">
        <v>56600</v>
      </c>
      <c r="N339" s="300">
        <v>59450</v>
      </c>
      <c r="O339" s="300">
        <v>62350</v>
      </c>
      <c r="P339" s="300">
        <v>65250</v>
      </c>
      <c r="Q339" s="300">
        <v>68150</v>
      </c>
      <c r="S339" s="381">
        <v>36250</v>
      </c>
      <c r="T339" s="382">
        <v>47850</v>
      </c>
      <c r="U339" s="382">
        <v>50750</v>
      </c>
      <c r="V339" s="382">
        <v>53650</v>
      </c>
      <c r="W339" s="382">
        <v>56550</v>
      </c>
      <c r="X339" s="382">
        <v>59450</v>
      </c>
      <c r="Y339" s="382">
        <v>62350</v>
      </c>
      <c r="Z339" s="382">
        <v>65250</v>
      </c>
      <c r="AA339" s="383">
        <v>68150</v>
      </c>
      <c r="AB339" s="381">
        <v>58000</v>
      </c>
      <c r="AC339" s="382">
        <v>76550</v>
      </c>
      <c r="AD339" s="382">
        <v>81190</v>
      </c>
      <c r="AE339" s="382">
        <v>85830</v>
      </c>
      <c r="AF339" s="382">
        <v>90470</v>
      </c>
      <c r="AG339" s="382">
        <v>95110</v>
      </c>
      <c r="AH339" s="382">
        <v>99750</v>
      </c>
      <c r="AI339" s="382">
        <v>104390</v>
      </c>
      <c r="AJ339" s="383">
        <v>109030</v>
      </c>
      <c r="AL339" s="382">
        <v>36250</v>
      </c>
      <c r="AM339" s="382">
        <v>47850</v>
      </c>
      <c r="AN339" s="382">
        <v>50750</v>
      </c>
      <c r="AO339" s="382">
        <v>53650</v>
      </c>
      <c r="AP339" s="382">
        <v>56550</v>
      </c>
      <c r="AQ339" s="382">
        <v>59450</v>
      </c>
      <c r="AR339" s="382">
        <v>62350</v>
      </c>
      <c r="AS339" s="382">
        <v>65250</v>
      </c>
      <c r="AT339" s="382">
        <v>68150</v>
      </c>
      <c r="AU339" s="381">
        <v>58000</v>
      </c>
      <c r="AV339" s="382">
        <v>76550</v>
      </c>
      <c r="AW339" s="382">
        <v>81190</v>
      </c>
      <c r="AX339" s="382">
        <v>85830</v>
      </c>
      <c r="AY339" s="382">
        <v>90470</v>
      </c>
      <c r="AZ339" s="382">
        <v>95110</v>
      </c>
      <c r="BA339" s="382">
        <v>99750</v>
      </c>
      <c r="BB339" s="382">
        <v>104390</v>
      </c>
      <c r="BC339" s="383">
        <v>109030</v>
      </c>
      <c r="BE339">
        <v>39450</v>
      </c>
      <c r="BF339">
        <v>52100</v>
      </c>
      <c r="BG339">
        <v>55256</v>
      </c>
      <c r="BH339">
        <v>58412</v>
      </c>
      <c r="BI339">
        <v>61568</v>
      </c>
      <c r="BJ339">
        <v>64724</v>
      </c>
      <c r="BK339">
        <v>67880</v>
      </c>
      <c r="BL339">
        <v>71036</v>
      </c>
      <c r="BM339">
        <v>74192</v>
      </c>
      <c r="BN339">
        <v>63100</v>
      </c>
      <c r="BO339">
        <v>83300</v>
      </c>
      <c r="BP339">
        <v>88348</v>
      </c>
      <c r="BQ339">
        <v>93396</v>
      </c>
      <c r="BR339">
        <v>98444</v>
      </c>
      <c r="BS339">
        <v>103492</v>
      </c>
      <c r="BT339">
        <v>108540</v>
      </c>
      <c r="BU339">
        <v>113588</v>
      </c>
      <c r="BV339">
        <v>118636</v>
      </c>
    </row>
    <row r="340" spans="1:74" x14ac:dyDescent="0.35">
      <c r="A340" s="298" t="s">
        <v>530</v>
      </c>
      <c r="C340" s="300">
        <v>40350</v>
      </c>
      <c r="D340" s="300">
        <v>40350</v>
      </c>
      <c r="E340" s="300">
        <v>46402.5</v>
      </c>
      <c r="F340" s="300">
        <v>46402.5</v>
      </c>
      <c r="G340" s="300">
        <v>46402.5</v>
      </c>
      <c r="H340" s="300">
        <v>46850</v>
      </c>
      <c r="I340" s="300">
        <v>50050</v>
      </c>
      <c r="J340" s="300">
        <v>53300</v>
      </c>
      <c r="K340" s="300">
        <v>56500</v>
      </c>
      <c r="L340" s="300">
        <v>59750</v>
      </c>
      <c r="M340" s="300">
        <v>62950</v>
      </c>
      <c r="N340" s="300">
        <v>66200</v>
      </c>
      <c r="O340" s="300">
        <v>69450</v>
      </c>
      <c r="P340" s="300">
        <v>72650</v>
      </c>
      <c r="Q340" s="300">
        <v>75900</v>
      </c>
      <c r="S340" s="381">
        <v>40350</v>
      </c>
      <c r="T340" s="382">
        <v>53300</v>
      </c>
      <c r="U340" s="382">
        <v>56528</v>
      </c>
      <c r="V340" s="382">
        <v>59756</v>
      </c>
      <c r="W340" s="382">
        <v>62984</v>
      </c>
      <c r="X340" s="382">
        <v>66212</v>
      </c>
      <c r="Y340" s="382">
        <v>69440</v>
      </c>
      <c r="Z340" s="382">
        <v>72668</v>
      </c>
      <c r="AA340" s="383">
        <v>75896</v>
      </c>
      <c r="AB340" s="381">
        <v>64550</v>
      </c>
      <c r="AC340" s="382">
        <v>85200</v>
      </c>
      <c r="AD340" s="382">
        <v>90364</v>
      </c>
      <c r="AE340" s="382">
        <v>95528</v>
      </c>
      <c r="AF340" s="382">
        <v>100692</v>
      </c>
      <c r="AG340" s="382">
        <v>105856</v>
      </c>
      <c r="AH340" s="382">
        <v>111020</v>
      </c>
      <c r="AI340" s="382">
        <v>116184</v>
      </c>
      <c r="AJ340" s="383">
        <v>121348</v>
      </c>
      <c r="AL340" s="382">
        <v>40400</v>
      </c>
      <c r="AM340" s="382">
        <v>53350</v>
      </c>
      <c r="AN340" s="382">
        <v>56582</v>
      </c>
      <c r="AO340" s="382">
        <v>59814</v>
      </c>
      <c r="AP340" s="382">
        <v>63046</v>
      </c>
      <c r="AQ340" s="382">
        <v>66278</v>
      </c>
      <c r="AR340" s="382">
        <v>69510</v>
      </c>
      <c r="AS340" s="382">
        <v>72742</v>
      </c>
      <c r="AT340" s="382">
        <v>75974</v>
      </c>
      <c r="AU340" s="381">
        <v>64650</v>
      </c>
      <c r="AV340" s="382">
        <v>85350</v>
      </c>
      <c r="AW340" s="382">
        <v>90522</v>
      </c>
      <c r="AX340" s="382">
        <v>95694</v>
      </c>
      <c r="AY340" s="382">
        <v>100866</v>
      </c>
      <c r="AZ340" s="382">
        <v>106038</v>
      </c>
      <c r="BA340" s="382">
        <v>111210</v>
      </c>
      <c r="BB340" s="382">
        <v>116382</v>
      </c>
      <c r="BC340" s="383">
        <v>121554</v>
      </c>
      <c r="BE340">
        <v>45200</v>
      </c>
      <c r="BF340">
        <v>59700</v>
      </c>
      <c r="BG340">
        <v>63316</v>
      </c>
      <c r="BH340">
        <v>66932</v>
      </c>
      <c r="BI340">
        <v>70548</v>
      </c>
      <c r="BJ340">
        <v>74164</v>
      </c>
      <c r="BK340">
        <v>77780</v>
      </c>
      <c r="BL340">
        <v>81396</v>
      </c>
      <c r="BM340">
        <v>85012</v>
      </c>
      <c r="BN340">
        <v>72300</v>
      </c>
      <c r="BO340">
        <v>95450</v>
      </c>
      <c r="BP340">
        <v>101234</v>
      </c>
      <c r="BQ340">
        <v>107018</v>
      </c>
      <c r="BR340">
        <v>112802</v>
      </c>
      <c r="BS340">
        <v>118586</v>
      </c>
      <c r="BT340">
        <v>124370</v>
      </c>
      <c r="BU340">
        <v>130154</v>
      </c>
      <c r="BV340">
        <v>135938</v>
      </c>
    </row>
    <row r="341" spans="1:74" x14ac:dyDescent="0.35">
      <c r="A341" s="298" t="s">
        <v>531</v>
      </c>
      <c r="C341" s="300">
        <v>39850</v>
      </c>
      <c r="D341" s="300">
        <v>39850</v>
      </c>
      <c r="E341" s="300">
        <v>45827.5</v>
      </c>
      <c r="F341" s="300">
        <v>45827.5</v>
      </c>
      <c r="G341" s="300">
        <v>45827.5</v>
      </c>
      <c r="H341" s="300">
        <v>45827.5</v>
      </c>
      <c r="I341" s="300">
        <v>46500</v>
      </c>
      <c r="J341" s="300">
        <v>49500</v>
      </c>
      <c r="K341" s="300">
        <v>52500</v>
      </c>
      <c r="L341" s="300">
        <v>55500</v>
      </c>
      <c r="M341" s="300">
        <v>58550</v>
      </c>
      <c r="N341" s="300">
        <v>61500</v>
      </c>
      <c r="O341" s="300">
        <v>64500</v>
      </c>
      <c r="P341" s="300">
        <v>67500</v>
      </c>
      <c r="Q341" s="300">
        <v>70500</v>
      </c>
      <c r="S341" s="381">
        <v>37500</v>
      </c>
      <c r="T341" s="382">
        <v>49500</v>
      </c>
      <c r="U341" s="382">
        <v>52500</v>
      </c>
      <c r="V341" s="382">
        <v>55500</v>
      </c>
      <c r="W341" s="382">
        <v>58500</v>
      </c>
      <c r="X341" s="382">
        <v>61500</v>
      </c>
      <c r="Y341" s="382">
        <v>64500</v>
      </c>
      <c r="Z341" s="382">
        <v>67500</v>
      </c>
      <c r="AA341" s="383">
        <v>70500</v>
      </c>
      <c r="AB341" s="381">
        <v>60000</v>
      </c>
      <c r="AC341" s="382">
        <v>79200</v>
      </c>
      <c r="AD341" s="382">
        <v>84000</v>
      </c>
      <c r="AE341" s="382">
        <v>88800</v>
      </c>
      <c r="AF341" s="382">
        <v>93600</v>
      </c>
      <c r="AG341" s="382">
        <v>98400</v>
      </c>
      <c r="AH341" s="382">
        <v>103200</v>
      </c>
      <c r="AI341" s="382">
        <v>108000</v>
      </c>
      <c r="AJ341" s="383">
        <v>112800</v>
      </c>
      <c r="AL341" s="382">
        <v>37500</v>
      </c>
      <c r="AM341" s="382">
        <v>49500</v>
      </c>
      <c r="AN341" s="382">
        <v>52500</v>
      </c>
      <c r="AO341" s="382">
        <v>55500</v>
      </c>
      <c r="AP341" s="382">
        <v>58500</v>
      </c>
      <c r="AQ341" s="382">
        <v>61500</v>
      </c>
      <c r="AR341" s="382">
        <v>64500</v>
      </c>
      <c r="AS341" s="382">
        <v>67500</v>
      </c>
      <c r="AT341" s="382">
        <v>70500</v>
      </c>
      <c r="AU341" s="381">
        <v>60000</v>
      </c>
      <c r="AV341" s="382">
        <v>79200</v>
      </c>
      <c r="AW341" s="382">
        <v>84000</v>
      </c>
      <c r="AX341" s="382">
        <v>88800</v>
      </c>
      <c r="AY341" s="382">
        <v>93600</v>
      </c>
      <c r="AZ341" s="382">
        <v>98400</v>
      </c>
      <c r="BA341" s="382">
        <v>103200</v>
      </c>
      <c r="BB341" s="382">
        <v>108000</v>
      </c>
      <c r="BC341" s="383">
        <v>112800</v>
      </c>
      <c r="BE341">
        <v>41000</v>
      </c>
      <c r="BF341">
        <v>54150</v>
      </c>
      <c r="BG341">
        <v>57430</v>
      </c>
      <c r="BH341">
        <v>60710</v>
      </c>
      <c r="BI341">
        <v>63990</v>
      </c>
      <c r="BJ341">
        <v>67270</v>
      </c>
      <c r="BK341">
        <v>70550</v>
      </c>
      <c r="BL341">
        <v>73830</v>
      </c>
      <c r="BM341">
        <v>77110</v>
      </c>
      <c r="BN341">
        <v>65600</v>
      </c>
      <c r="BO341">
        <v>86600</v>
      </c>
      <c r="BP341">
        <v>91848</v>
      </c>
      <c r="BQ341">
        <v>97096</v>
      </c>
      <c r="BR341">
        <v>102344</v>
      </c>
      <c r="BS341">
        <v>107592</v>
      </c>
      <c r="BT341">
        <v>112840</v>
      </c>
      <c r="BU341">
        <v>118088</v>
      </c>
      <c r="BV341">
        <v>123336</v>
      </c>
    </row>
    <row r="342" spans="1:74" x14ac:dyDescent="0.35">
      <c r="A342" s="298" t="s">
        <v>532</v>
      </c>
      <c r="C342" s="300">
        <v>39850</v>
      </c>
      <c r="D342" s="300">
        <v>39850</v>
      </c>
      <c r="E342" s="300">
        <v>45827.5</v>
      </c>
      <c r="F342" s="300">
        <v>45827.5</v>
      </c>
      <c r="G342" s="300">
        <v>45827.5</v>
      </c>
      <c r="H342" s="300">
        <v>45827.5</v>
      </c>
      <c r="I342" s="300">
        <v>45827.5</v>
      </c>
      <c r="J342" s="300">
        <v>47850</v>
      </c>
      <c r="K342" s="300">
        <v>50750</v>
      </c>
      <c r="L342" s="300">
        <v>53650</v>
      </c>
      <c r="M342" s="300">
        <v>56600</v>
      </c>
      <c r="N342" s="300">
        <v>59450</v>
      </c>
      <c r="O342" s="300">
        <v>62350</v>
      </c>
      <c r="P342" s="300">
        <v>65250</v>
      </c>
      <c r="Q342" s="300">
        <v>68150</v>
      </c>
      <c r="S342" s="381">
        <v>36250</v>
      </c>
      <c r="T342" s="382">
        <v>47850</v>
      </c>
      <c r="U342" s="382">
        <v>50750</v>
      </c>
      <c r="V342" s="382">
        <v>53650</v>
      </c>
      <c r="W342" s="382">
        <v>56550</v>
      </c>
      <c r="X342" s="382">
        <v>59450</v>
      </c>
      <c r="Y342" s="382">
        <v>62350</v>
      </c>
      <c r="Z342" s="382">
        <v>65250</v>
      </c>
      <c r="AA342" s="383">
        <v>68150</v>
      </c>
      <c r="AB342" s="381">
        <v>58000</v>
      </c>
      <c r="AC342" s="382">
        <v>76550</v>
      </c>
      <c r="AD342" s="382">
        <v>81190</v>
      </c>
      <c r="AE342" s="382">
        <v>85830</v>
      </c>
      <c r="AF342" s="382">
        <v>90470</v>
      </c>
      <c r="AG342" s="382">
        <v>95110</v>
      </c>
      <c r="AH342" s="382">
        <v>99750</v>
      </c>
      <c r="AI342" s="382">
        <v>104390</v>
      </c>
      <c r="AJ342" s="383">
        <v>109030</v>
      </c>
      <c r="AL342" s="382">
        <v>36250</v>
      </c>
      <c r="AM342" s="382">
        <v>47850</v>
      </c>
      <c r="AN342" s="382">
        <v>50750</v>
      </c>
      <c r="AO342" s="382">
        <v>53650</v>
      </c>
      <c r="AP342" s="382">
        <v>56550</v>
      </c>
      <c r="AQ342" s="382">
        <v>59450</v>
      </c>
      <c r="AR342" s="382">
        <v>62350</v>
      </c>
      <c r="AS342" s="382">
        <v>65250</v>
      </c>
      <c r="AT342" s="382">
        <v>68150</v>
      </c>
      <c r="AU342" s="381">
        <v>58000</v>
      </c>
      <c r="AV342" s="382">
        <v>76550</v>
      </c>
      <c r="AW342" s="382">
        <v>81190</v>
      </c>
      <c r="AX342" s="382">
        <v>85830</v>
      </c>
      <c r="AY342" s="382">
        <v>90470</v>
      </c>
      <c r="AZ342" s="382">
        <v>95110</v>
      </c>
      <c r="BA342" s="382">
        <v>99750</v>
      </c>
      <c r="BB342" s="382">
        <v>104390</v>
      </c>
      <c r="BC342" s="383">
        <v>109030</v>
      </c>
      <c r="BE342">
        <v>40400</v>
      </c>
      <c r="BF342">
        <v>53350</v>
      </c>
      <c r="BG342">
        <v>56582</v>
      </c>
      <c r="BH342">
        <v>59814</v>
      </c>
      <c r="BI342">
        <v>63046</v>
      </c>
      <c r="BJ342">
        <v>66278</v>
      </c>
      <c r="BK342">
        <v>69510</v>
      </c>
      <c r="BL342">
        <v>72742</v>
      </c>
      <c r="BM342">
        <v>75974</v>
      </c>
      <c r="BN342">
        <v>64650</v>
      </c>
      <c r="BO342">
        <v>85350</v>
      </c>
      <c r="BP342">
        <v>90522</v>
      </c>
      <c r="BQ342">
        <v>95694</v>
      </c>
      <c r="BR342">
        <v>100866</v>
      </c>
      <c r="BS342">
        <v>106038</v>
      </c>
      <c r="BT342">
        <v>111210</v>
      </c>
      <c r="BU342">
        <v>116382</v>
      </c>
      <c r="BV342">
        <v>121554</v>
      </c>
    </row>
    <row r="343" spans="1:74" x14ac:dyDescent="0.35">
      <c r="A343" s="298" t="s">
        <v>533</v>
      </c>
      <c r="C343" s="300">
        <v>39850</v>
      </c>
      <c r="D343" s="300">
        <v>39850</v>
      </c>
      <c r="E343" s="300">
        <v>45827.5</v>
      </c>
      <c r="F343" s="300">
        <v>45827.5</v>
      </c>
      <c r="G343" s="300">
        <v>45827.5</v>
      </c>
      <c r="H343" s="300">
        <v>45827.5</v>
      </c>
      <c r="I343" s="300">
        <v>45827.5</v>
      </c>
      <c r="J343" s="300">
        <v>47850</v>
      </c>
      <c r="K343" s="300">
        <v>50750</v>
      </c>
      <c r="L343" s="300">
        <v>53650</v>
      </c>
      <c r="M343" s="300">
        <v>56600</v>
      </c>
      <c r="N343" s="300">
        <v>59450</v>
      </c>
      <c r="O343" s="300">
        <v>62350</v>
      </c>
      <c r="P343" s="300">
        <v>65250</v>
      </c>
      <c r="Q343" s="300">
        <v>68150</v>
      </c>
      <c r="S343" s="381">
        <v>36250</v>
      </c>
      <c r="T343" s="382">
        <v>47850</v>
      </c>
      <c r="U343" s="382">
        <v>50750</v>
      </c>
      <c r="V343" s="382">
        <v>53650</v>
      </c>
      <c r="W343" s="382">
        <v>56550</v>
      </c>
      <c r="X343" s="382">
        <v>59450</v>
      </c>
      <c r="Y343" s="382">
        <v>62350</v>
      </c>
      <c r="Z343" s="382">
        <v>65250</v>
      </c>
      <c r="AA343" s="383">
        <v>68150</v>
      </c>
      <c r="AB343" s="381">
        <v>58000</v>
      </c>
      <c r="AC343" s="382">
        <v>76550</v>
      </c>
      <c r="AD343" s="382">
        <v>81190</v>
      </c>
      <c r="AE343" s="382">
        <v>85830</v>
      </c>
      <c r="AF343" s="382">
        <v>90470</v>
      </c>
      <c r="AG343" s="382">
        <v>95110</v>
      </c>
      <c r="AH343" s="382">
        <v>99750</v>
      </c>
      <c r="AI343" s="382">
        <v>104390</v>
      </c>
      <c r="AJ343" s="383">
        <v>109030</v>
      </c>
      <c r="AL343" s="382">
        <v>36250</v>
      </c>
      <c r="AM343" s="382">
        <v>47850</v>
      </c>
      <c r="AN343" s="382">
        <v>50750</v>
      </c>
      <c r="AO343" s="382">
        <v>53650</v>
      </c>
      <c r="AP343" s="382">
        <v>56550</v>
      </c>
      <c r="AQ343" s="382">
        <v>59450</v>
      </c>
      <c r="AR343" s="382">
        <v>62350</v>
      </c>
      <c r="AS343" s="382">
        <v>65250</v>
      </c>
      <c r="AT343" s="382">
        <v>68150</v>
      </c>
      <c r="AU343" s="381">
        <v>58000</v>
      </c>
      <c r="AV343" s="382">
        <v>76550</v>
      </c>
      <c r="AW343" s="382">
        <v>81190</v>
      </c>
      <c r="AX343" s="382">
        <v>85830</v>
      </c>
      <c r="AY343" s="382">
        <v>90470</v>
      </c>
      <c r="AZ343" s="382">
        <v>95110</v>
      </c>
      <c r="BA343" s="382">
        <v>99750</v>
      </c>
      <c r="BB343" s="382">
        <v>104390</v>
      </c>
      <c r="BC343" s="383">
        <v>109030</v>
      </c>
      <c r="BE343">
        <v>39450</v>
      </c>
      <c r="BF343">
        <v>52100</v>
      </c>
      <c r="BG343">
        <v>55256</v>
      </c>
      <c r="BH343">
        <v>58412</v>
      </c>
      <c r="BI343">
        <v>61568</v>
      </c>
      <c r="BJ343">
        <v>64724</v>
      </c>
      <c r="BK343">
        <v>67880</v>
      </c>
      <c r="BL343">
        <v>71036</v>
      </c>
      <c r="BM343">
        <v>74192</v>
      </c>
      <c r="BN343">
        <v>63100</v>
      </c>
      <c r="BO343">
        <v>83300</v>
      </c>
      <c r="BP343">
        <v>88348</v>
      </c>
      <c r="BQ343">
        <v>93396</v>
      </c>
      <c r="BR343">
        <v>98444</v>
      </c>
      <c r="BS343">
        <v>103492</v>
      </c>
      <c r="BT343">
        <v>108540</v>
      </c>
      <c r="BU343">
        <v>113588</v>
      </c>
      <c r="BV343">
        <v>118636</v>
      </c>
    </row>
    <row r="344" spans="1:74" x14ac:dyDescent="0.35">
      <c r="A344" s="298" t="s">
        <v>534</v>
      </c>
      <c r="C344" s="300">
        <v>37600</v>
      </c>
      <c r="D344" s="300">
        <v>37600</v>
      </c>
      <c r="E344" s="300">
        <v>43240</v>
      </c>
      <c r="F344" s="300">
        <v>43240</v>
      </c>
      <c r="G344" s="300">
        <v>43240</v>
      </c>
      <c r="H344" s="300">
        <v>43240</v>
      </c>
      <c r="I344" s="300">
        <v>43240</v>
      </c>
      <c r="J344" s="300">
        <v>43240</v>
      </c>
      <c r="K344" s="300">
        <v>45250</v>
      </c>
      <c r="L344" s="300">
        <v>47850</v>
      </c>
      <c r="M344" s="300">
        <v>50400</v>
      </c>
      <c r="N344" s="300">
        <v>53000</v>
      </c>
      <c r="O344" s="300">
        <v>55600</v>
      </c>
      <c r="P344" s="300">
        <v>58150</v>
      </c>
      <c r="Q344" s="300">
        <v>60750</v>
      </c>
      <c r="S344" s="381">
        <v>32300</v>
      </c>
      <c r="T344" s="382">
        <v>42650</v>
      </c>
      <c r="U344" s="382">
        <v>45234</v>
      </c>
      <c r="V344" s="382">
        <v>47818</v>
      </c>
      <c r="W344" s="382">
        <v>50402</v>
      </c>
      <c r="X344" s="382">
        <v>52986</v>
      </c>
      <c r="Y344" s="382">
        <v>55570</v>
      </c>
      <c r="Z344" s="382">
        <v>58154</v>
      </c>
      <c r="AA344" s="383">
        <v>60738</v>
      </c>
      <c r="AB344" s="381">
        <v>51700</v>
      </c>
      <c r="AC344" s="382">
        <v>68250</v>
      </c>
      <c r="AD344" s="382">
        <v>72386</v>
      </c>
      <c r="AE344" s="382">
        <v>76522</v>
      </c>
      <c r="AF344" s="382">
        <v>80658</v>
      </c>
      <c r="AG344" s="382">
        <v>84794</v>
      </c>
      <c r="AH344" s="382">
        <v>88930</v>
      </c>
      <c r="AI344" s="382">
        <v>93066</v>
      </c>
      <c r="AJ344" s="383">
        <v>97202</v>
      </c>
      <c r="AL344" s="382">
        <v>32550</v>
      </c>
      <c r="AM344" s="382">
        <v>43000</v>
      </c>
      <c r="AN344" s="382">
        <v>45604</v>
      </c>
      <c r="AO344" s="382">
        <v>48208</v>
      </c>
      <c r="AP344" s="382">
        <v>50812</v>
      </c>
      <c r="AQ344" s="382">
        <v>53416</v>
      </c>
      <c r="AR344" s="382">
        <v>56020</v>
      </c>
      <c r="AS344" s="382">
        <v>58624</v>
      </c>
      <c r="AT344" s="382">
        <v>61228</v>
      </c>
      <c r="AU344" s="381">
        <v>52100</v>
      </c>
      <c r="AV344" s="382">
        <v>68750</v>
      </c>
      <c r="AW344" s="382">
        <v>72918</v>
      </c>
      <c r="AX344" s="382">
        <v>77086</v>
      </c>
      <c r="AY344" s="382">
        <v>81254</v>
      </c>
      <c r="AZ344" s="382">
        <v>85422</v>
      </c>
      <c r="BA344" s="382">
        <v>89590</v>
      </c>
      <c r="BB344" s="382">
        <v>93758</v>
      </c>
      <c r="BC344" s="383">
        <v>97926</v>
      </c>
      <c r="BE344">
        <v>36400</v>
      </c>
      <c r="BF344">
        <v>48050</v>
      </c>
      <c r="BG344">
        <v>50962</v>
      </c>
      <c r="BH344">
        <v>53874</v>
      </c>
      <c r="BI344">
        <v>56786</v>
      </c>
      <c r="BJ344">
        <v>59698</v>
      </c>
      <c r="BK344">
        <v>62610</v>
      </c>
      <c r="BL344">
        <v>65522</v>
      </c>
      <c r="BM344">
        <v>68434</v>
      </c>
      <c r="BN344">
        <v>58250</v>
      </c>
      <c r="BO344">
        <v>76900</v>
      </c>
      <c r="BP344">
        <v>81560</v>
      </c>
      <c r="BQ344">
        <v>86220</v>
      </c>
      <c r="BR344">
        <v>90880</v>
      </c>
      <c r="BS344">
        <v>95540</v>
      </c>
      <c r="BT344">
        <v>100200</v>
      </c>
      <c r="BU344">
        <v>104860</v>
      </c>
      <c r="BV344">
        <v>109520</v>
      </c>
    </row>
    <row r="345" spans="1:74" x14ac:dyDescent="0.35">
      <c r="A345" s="298" t="s">
        <v>535</v>
      </c>
      <c r="C345" s="300">
        <v>37600</v>
      </c>
      <c r="D345" s="300">
        <v>37600</v>
      </c>
      <c r="E345" s="300">
        <v>43240</v>
      </c>
      <c r="F345" s="300">
        <v>43240</v>
      </c>
      <c r="G345" s="300">
        <v>43240</v>
      </c>
      <c r="H345" s="300">
        <v>43240</v>
      </c>
      <c r="I345" s="300">
        <v>43240</v>
      </c>
      <c r="J345" s="300">
        <v>43240</v>
      </c>
      <c r="K345" s="300">
        <v>45250</v>
      </c>
      <c r="L345" s="300">
        <v>47850</v>
      </c>
      <c r="M345" s="300">
        <v>50400</v>
      </c>
      <c r="N345" s="300">
        <v>53000</v>
      </c>
      <c r="O345" s="300">
        <v>55600</v>
      </c>
      <c r="P345" s="300">
        <v>58150</v>
      </c>
      <c r="Q345" s="300">
        <v>60750</v>
      </c>
      <c r="S345" s="381">
        <v>32300</v>
      </c>
      <c r="T345" s="382">
        <v>42650</v>
      </c>
      <c r="U345" s="382">
        <v>45234</v>
      </c>
      <c r="V345" s="382">
        <v>47818</v>
      </c>
      <c r="W345" s="382">
        <v>50402</v>
      </c>
      <c r="X345" s="382">
        <v>52986</v>
      </c>
      <c r="Y345" s="382">
        <v>55570</v>
      </c>
      <c r="Z345" s="382">
        <v>58154</v>
      </c>
      <c r="AA345" s="383">
        <v>60738</v>
      </c>
      <c r="AB345" s="381">
        <v>51700</v>
      </c>
      <c r="AC345" s="382">
        <v>68250</v>
      </c>
      <c r="AD345" s="382">
        <v>72386</v>
      </c>
      <c r="AE345" s="382">
        <v>76522</v>
      </c>
      <c r="AF345" s="382">
        <v>80658</v>
      </c>
      <c r="AG345" s="382">
        <v>84794</v>
      </c>
      <c r="AH345" s="382">
        <v>88930</v>
      </c>
      <c r="AI345" s="382">
        <v>93066</v>
      </c>
      <c r="AJ345" s="383">
        <v>97202</v>
      </c>
      <c r="AL345" s="382">
        <v>32600</v>
      </c>
      <c r="AM345" s="382">
        <v>43050</v>
      </c>
      <c r="AN345" s="382">
        <v>45658</v>
      </c>
      <c r="AO345" s="382">
        <v>48266</v>
      </c>
      <c r="AP345" s="382">
        <v>50874</v>
      </c>
      <c r="AQ345" s="382">
        <v>53482</v>
      </c>
      <c r="AR345" s="382">
        <v>56090</v>
      </c>
      <c r="AS345" s="382">
        <v>58698</v>
      </c>
      <c r="AT345" s="382">
        <v>61306</v>
      </c>
      <c r="AU345" s="381">
        <v>52150</v>
      </c>
      <c r="AV345" s="382">
        <v>68850</v>
      </c>
      <c r="AW345" s="382">
        <v>73022</v>
      </c>
      <c r="AX345" s="382">
        <v>77194</v>
      </c>
      <c r="AY345" s="382">
        <v>81366</v>
      </c>
      <c r="AZ345" s="382">
        <v>85538</v>
      </c>
      <c r="BA345" s="382">
        <v>89710</v>
      </c>
      <c r="BB345" s="382">
        <v>93882</v>
      </c>
      <c r="BC345" s="383">
        <v>98054</v>
      </c>
      <c r="BE345">
        <v>36450</v>
      </c>
      <c r="BF345">
        <v>48150</v>
      </c>
      <c r="BG345">
        <v>51066</v>
      </c>
      <c r="BH345">
        <v>53982</v>
      </c>
      <c r="BI345">
        <v>56898</v>
      </c>
      <c r="BJ345">
        <v>59814</v>
      </c>
      <c r="BK345">
        <v>62730</v>
      </c>
      <c r="BL345">
        <v>65646</v>
      </c>
      <c r="BM345">
        <v>68562</v>
      </c>
      <c r="BN345">
        <v>58300</v>
      </c>
      <c r="BO345">
        <v>76950</v>
      </c>
      <c r="BP345">
        <v>81614</v>
      </c>
      <c r="BQ345">
        <v>86278</v>
      </c>
      <c r="BR345">
        <v>90942</v>
      </c>
      <c r="BS345">
        <v>95606</v>
      </c>
      <c r="BT345">
        <v>100270</v>
      </c>
      <c r="BU345">
        <v>104934</v>
      </c>
      <c r="BV345">
        <v>109598</v>
      </c>
    </row>
    <row r="346" spans="1:74" x14ac:dyDescent="0.35">
      <c r="A346" s="298" t="s">
        <v>536</v>
      </c>
      <c r="C346" s="300">
        <v>37600</v>
      </c>
      <c r="D346" s="300">
        <v>37600</v>
      </c>
      <c r="E346" s="300">
        <v>43240</v>
      </c>
      <c r="F346" s="300">
        <v>43240</v>
      </c>
      <c r="G346" s="300">
        <v>43240</v>
      </c>
      <c r="H346" s="300">
        <v>43240</v>
      </c>
      <c r="I346" s="300">
        <v>43240</v>
      </c>
      <c r="J346" s="300">
        <v>43240</v>
      </c>
      <c r="K346" s="300">
        <v>45250</v>
      </c>
      <c r="L346" s="300">
        <v>47850</v>
      </c>
      <c r="M346" s="300">
        <v>50400</v>
      </c>
      <c r="N346" s="300">
        <v>53000</v>
      </c>
      <c r="O346" s="300">
        <v>55600</v>
      </c>
      <c r="P346" s="300">
        <v>58150</v>
      </c>
      <c r="Q346" s="300">
        <v>60750</v>
      </c>
      <c r="S346" s="381">
        <v>32300</v>
      </c>
      <c r="T346" s="382">
        <v>42650</v>
      </c>
      <c r="U346" s="382">
        <v>45234</v>
      </c>
      <c r="V346" s="382">
        <v>47818</v>
      </c>
      <c r="W346" s="382">
        <v>50402</v>
      </c>
      <c r="X346" s="382">
        <v>52986</v>
      </c>
      <c r="Y346" s="382">
        <v>55570</v>
      </c>
      <c r="Z346" s="382">
        <v>58154</v>
      </c>
      <c r="AA346" s="383">
        <v>60738</v>
      </c>
      <c r="AB346" s="381">
        <v>51700</v>
      </c>
      <c r="AC346" s="382">
        <v>68250</v>
      </c>
      <c r="AD346" s="382">
        <v>72386</v>
      </c>
      <c r="AE346" s="382">
        <v>76522</v>
      </c>
      <c r="AF346" s="382">
        <v>80658</v>
      </c>
      <c r="AG346" s="382">
        <v>84794</v>
      </c>
      <c r="AH346" s="382">
        <v>88930</v>
      </c>
      <c r="AI346" s="382">
        <v>93066</v>
      </c>
      <c r="AJ346" s="383">
        <v>97202</v>
      </c>
      <c r="AL346" s="382">
        <v>32550</v>
      </c>
      <c r="AM346" s="382">
        <v>43000</v>
      </c>
      <c r="AN346" s="382">
        <v>45604</v>
      </c>
      <c r="AO346" s="382">
        <v>48208</v>
      </c>
      <c r="AP346" s="382">
        <v>50812</v>
      </c>
      <c r="AQ346" s="382">
        <v>53416</v>
      </c>
      <c r="AR346" s="382">
        <v>56020</v>
      </c>
      <c r="AS346" s="382">
        <v>58624</v>
      </c>
      <c r="AT346" s="382">
        <v>61228</v>
      </c>
      <c r="AU346" s="381">
        <v>52100</v>
      </c>
      <c r="AV346" s="382">
        <v>68750</v>
      </c>
      <c r="AW346" s="382">
        <v>72918</v>
      </c>
      <c r="AX346" s="382">
        <v>77086</v>
      </c>
      <c r="AY346" s="382">
        <v>81254</v>
      </c>
      <c r="AZ346" s="382">
        <v>85422</v>
      </c>
      <c r="BA346" s="382">
        <v>89590</v>
      </c>
      <c r="BB346" s="382">
        <v>93758</v>
      </c>
      <c r="BC346" s="383">
        <v>97926</v>
      </c>
      <c r="BE346">
        <v>36400</v>
      </c>
      <c r="BF346">
        <v>48050</v>
      </c>
      <c r="BG346">
        <v>50962</v>
      </c>
      <c r="BH346">
        <v>53874</v>
      </c>
      <c r="BI346">
        <v>56786</v>
      </c>
      <c r="BJ346">
        <v>59698</v>
      </c>
      <c r="BK346">
        <v>62610</v>
      </c>
      <c r="BL346">
        <v>65522</v>
      </c>
      <c r="BM346">
        <v>68434</v>
      </c>
      <c r="BN346">
        <v>58250</v>
      </c>
      <c r="BO346">
        <v>76900</v>
      </c>
      <c r="BP346">
        <v>81560</v>
      </c>
      <c r="BQ346">
        <v>86220</v>
      </c>
      <c r="BR346">
        <v>90880</v>
      </c>
      <c r="BS346">
        <v>95540</v>
      </c>
      <c r="BT346">
        <v>100200</v>
      </c>
      <c r="BU346">
        <v>104860</v>
      </c>
      <c r="BV346">
        <v>109520</v>
      </c>
    </row>
    <row r="347" spans="1:74" x14ac:dyDescent="0.35">
      <c r="A347" s="298" t="s">
        <v>537</v>
      </c>
      <c r="C347" s="300">
        <v>37600</v>
      </c>
      <c r="D347" s="300">
        <v>37600</v>
      </c>
      <c r="E347" s="300">
        <v>43240</v>
      </c>
      <c r="F347" s="300">
        <v>43240</v>
      </c>
      <c r="G347" s="300">
        <v>43240</v>
      </c>
      <c r="H347" s="300">
        <v>43240</v>
      </c>
      <c r="I347" s="300">
        <v>44100</v>
      </c>
      <c r="J347" s="300">
        <v>46950</v>
      </c>
      <c r="K347" s="300">
        <v>49800</v>
      </c>
      <c r="L347" s="300">
        <v>52650</v>
      </c>
      <c r="M347" s="300">
        <v>55500</v>
      </c>
      <c r="N347" s="300">
        <v>58350</v>
      </c>
      <c r="O347" s="300">
        <v>61150</v>
      </c>
      <c r="P347" s="300">
        <v>64000</v>
      </c>
      <c r="Q347" s="300">
        <v>66850</v>
      </c>
      <c r="S347" s="381">
        <v>35550</v>
      </c>
      <c r="T347" s="382">
        <v>46950</v>
      </c>
      <c r="U347" s="382">
        <v>49794</v>
      </c>
      <c r="V347" s="382">
        <v>52638</v>
      </c>
      <c r="W347" s="382">
        <v>55482</v>
      </c>
      <c r="X347" s="382">
        <v>58326</v>
      </c>
      <c r="Y347" s="382">
        <v>61170</v>
      </c>
      <c r="Z347" s="382">
        <v>64014</v>
      </c>
      <c r="AA347" s="383">
        <v>66858</v>
      </c>
      <c r="AB347" s="381">
        <v>56900</v>
      </c>
      <c r="AC347" s="382">
        <v>75100</v>
      </c>
      <c r="AD347" s="382">
        <v>79652</v>
      </c>
      <c r="AE347" s="382">
        <v>84204</v>
      </c>
      <c r="AF347" s="382">
        <v>88756</v>
      </c>
      <c r="AG347" s="382">
        <v>93308</v>
      </c>
      <c r="AH347" s="382">
        <v>97860</v>
      </c>
      <c r="AI347" s="382">
        <v>102412</v>
      </c>
      <c r="AJ347" s="383">
        <v>106964</v>
      </c>
      <c r="AL347" s="382">
        <v>35550</v>
      </c>
      <c r="AM347" s="382">
        <v>46950</v>
      </c>
      <c r="AN347" s="382">
        <v>49794</v>
      </c>
      <c r="AO347" s="382">
        <v>52638</v>
      </c>
      <c r="AP347" s="382">
        <v>55482</v>
      </c>
      <c r="AQ347" s="382">
        <v>58326</v>
      </c>
      <c r="AR347" s="382">
        <v>61170</v>
      </c>
      <c r="AS347" s="382">
        <v>64014</v>
      </c>
      <c r="AT347" s="382">
        <v>66858</v>
      </c>
      <c r="AU347" s="381">
        <v>56900</v>
      </c>
      <c r="AV347" s="382">
        <v>75100</v>
      </c>
      <c r="AW347" s="382">
        <v>79652</v>
      </c>
      <c r="AX347" s="382">
        <v>84204</v>
      </c>
      <c r="AY347" s="382">
        <v>88756</v>
      </c>
      <c r="AZ347" s="382">
        <v>93308</v>
      </c>
      <c r="BA347" s="382">
        <v>97860</v>
      </c>
      <c r="BB347" s="382">
        <v>102412</v>
      </c>
      <c r="BC347" s="383">
        <v>106964</v>
      </c>
      <c r="BE347">
        <v>36700</v>
      </c>
      <c r="BF347">
        <v>48450</v>
      </c>
      <c r="BG347">
        <v>51386</v>
      </c>
      <c r="BH347">
        <v>54322</v>
      </c>
      <c r="BI347">
        <v>57258</v>
      </c>
      <c r="BJ347">
        <v>60194</v>
      </c>
      <c r="BK347">
        <v>63130</v>
      </c>
      <c r="BL347">
        <v>66066</v>
      </c>
      <c r="BM347">
        <v>69002</v>
      </c>
      <c r="BN347">
        <v>58700</v>
      </c>
      <c r="BO347">
        <v>77500</v>
      </c>
      <c r="BP347">
        <v>82196</v>
      </c>
      <c r="BQ347">
        <v>86892</v>
      </c>
      <c r="BR347">
        <v>91588</v>
      </c>
      <c r="BS347">
        <v>96284</v>
      </c>
      <c r="BT347">
        <v>100980</v>
      </c>
      <c r="BU347">
        <v>105676</v>
      </c>
      <c r="BV347">
        <v>110372</v>
      </c>
    </row>
    <row r="348" spans="1:74" x14ac:dyDescent="0.35">
      <c r="A348" s="298" t="s">
        <v>538</v>
      </c>
      <c r="C348" s="300">
        <v>37600</v>
      </c>
      <c r="D348" s="300">
        <v>37600</v>
      </c>
      <c r="E348" s="300">
        <v>43240</v>
      </c>
      <c r="F348" s="300">
        <v>43240</v>
      </c>
      <c r="G348" s="300">
        <v>43240</v>
      </c>
      <c r="H348" s="300">
        <v>43240</v>
      </c>
      <c r="I348" s="300">
        <v>43240</v>
      </c>
      <c r="J348" s="300">
        <v>43650</v>
      </c>
      <c r="K348" s="300">
        <v>46300</v>
      </c>
      <c r="L348" s="300">
        <v>48950</v>
      </c>
      <c r="M348" s="300">
        <v>51600</v>
      </c>
      <c r="N348" s="300">
        <v>54250</v>
      </c>
      <c r="O348" s="300">
        <v>56850</v>
      </c>
      <c r="P348" s="300">
        <v>59500</v>
      </c>
      <c r="Q348" s="300">
        <v>62150</v>
      </c>
      <c r="S348" s="381">
        <v>33050</v>
      </c>
      <c r="T348" s="382">
        <v>43650</v>
      </c>
      <c r="U348" s="382">
        <v>46294</v>
      </c>
      <c r="V348" s="382">
        <v>48938</v>
      </c>
      <c r="W348" s="382">
        <v>51582</v>
      </c>
      <c r="X348" s="382">
        <v>54226</v>
      </c>
      <c r="Y348" s="382">
        <v>56870</v>
      </c>
      <c r="Z348" s="382">
        <v>59514</v>
      </c>
      <c r="AA348" s="383">
        <v>62158</v>
      </c>
      <c r="AB348" s="381">
        <v>52900</v>
      </c>
      <c r="AC348" s="382">
        <v>69850</v>
      </c>
      <c r="AD348" s="382">
        <v>74082</v>
      </c>
      <c r="AE348" s="382">
        <v>78314</v>
      </c>
      <c r="AF348" s="382">
        <v>82546</v>
      </c>
      <c r="AG348" s="382">
        <v>86778</v>
      </c>
      <c r="AH348" s="382">
        <v>91010</v>
      </c>
      <c r="AI348" s="382">
        <v>95242</v>
      </c>
      <c r="AJ348" s="383">
        <v>99474</v>
      </c>
      <c r="AL348" s="382">
        <v>33850</v>
      </c>
      <c r="AM348" s="382">
        <v>44700</v>
      </c>
      <c r="AN348" s="382">
        <v>47408</v>
      </c>
      <c r="AO348" s="382">
        <v>50116</v>
      </c>
      <c r="AP348" s="382">
        <v>52824</v>
      </c>
      <c r="AQ348" s="382">
        <v>55532</v>
      </c>
      <c r="AR348" s="382">
        <v>58240</v>
      </c>
      <c r="AS348" s="382">
        <v>60948</v>
      </c>
      <c r="AT348" s="382">
        <v>63656</v>
      </c>
      <c r="AU348" s="381">
        <v>54150</v>
      </c>
      <c r="AV348" s="382">
        <v>71500</v>
      </c>
      <c r="AW348" s="382">
        <v>75832</v>
      </c>
      <c r="AX348" s="382">
        <v>80164</v>
      </c>
      <c r="AY348" s="382">
        <v>84496</v>
      </c>
      <c r="AZ348" s="382">
        <v>88828</v>
      </c>
      <c r="BA348" s="382">
        <v>93160</v>
      </c>
      <c r="BB348" s="382">
        <v>97492</v>
      </c>
      <c r="BC348" s="383">
        <v>101824</v>
      </c>
      <c r="BE348">
        <v>37550</v>
      </c>
      <c r="BF348">
        <v>49600</v>
      </c>
      <c r="BG348">
        <v>52604</v>
      </c>
      <c r="BH348">
        <v>55608</v>
      </c>
      <c r="BI348">
        <v>58612</v>
      </c>
      <c r="BJ348">
        <v>61616</v>
      </c>
      <c r="BK348">
        <v>64620</v>
      </c>
      <c r="BL348">
        <v>67624</v>
      </c>
      <c r="BM348">
        <v>70628</v>
      </c>
      <c r="BN348">
        <v>60100</v>
      </c>
      <c r="BO348">
        <v>79350</v>
      </c>
      <c r="BP348">
        <v>84158</v>
      </c>
      <c r="BQ348">
        <v>88966</v>
      </c>
      <c r="BR348">
        <v>93774</v>
      </c>
      <c r="BS348">
        <v>98582</v>
      </c>
      <c r="BT348">
        <v>103390</v>
      </c>
      <c r="BU348">
        <v>108198</v>
      </c>
      <c r="BV348">
        <v>113006</v>
      </c>
    </row>
    <row r="349" spans="1:74" x14ac:dyDescent="0.35">
      <c r="A349" s="298" t="s">
        <v>539</v>
      </c>
      <c r="C349" s="300">
        <v>37600</v>
      </c>
      <c r="D349" s="300">
        <v>37600</v>
      </c>
      <c r="E349" s="300">
        <v>43240</v>
      </c>
      <c r="F349" s="300">
        <v>43240</v>
      </c>
      <c r="G349" s="300">
        <v>43240</v>
      </c>
      <c r="H349" s="300">
        <v>43240</v>
      </c>
      <c r="I349" s="300">
        <v>43240</v>
      </c>
      <c r="J349" s="300">
        <v>43240</v>
      </c>
      <c r="K349" s="300">
        <v>45250</v>
      </c>
      <c r="L349" s="300">
        <v>47850</v>
      </c>
      <c r="M349" s="300">
        <v>50400</v>
      </c>
      <c r="N349" s="300">
        <v>53000</v>
      </c>
      <c r="O349" s="300">
        <v>55600</v>
      </c>
      <c r="P349" s="300">
        <v>58150</v>
      </c>
      <c r="Q349" s="300">
        <v>60750</v>
      </c>
      <c r="S349" s="381">
        <v>32300</v>
      </c>
      <c r="T349" s="382">
        <v>42650</v>
      </c>
      <c r="U349" s="382">
        <v>45234</v>
      </c>
      <c r="V349" s="382">
        <v>47818</v>
      </c>
      <c r="W349" s="382">
        <v>50402</v>
      </c>
      <c r="X349" s="382">
        <v>52986</v>
      </c>
      <c r="Y349" s="382">
        <v>55570</v>
      </c>
      <c r="Z349" s="382">
        <v>58154</v>
      </c>
      <c r="AA349" s="383">
        <v>60738</v>
      </c>
      <c r="AB349" s="381">
        <v>51700</v>
      </c>
      <c r="AC349" s="382">
        <v>68250</v>
      </c>
      <c r="AD349" s="382">
        <v>72386</v>
      </c>
      <c r="AE349" s="382">
        <v>76522</v>
      </c>
      <c r="AF349" s="382">
        <v>80658</v>
      </c>
      <c r="AG349" s="382">
        <v>84794</v>
      </c>
      <c r="AH349" s="382">
        <v>88930</v>
      </c>
      <c r="AI349" s="382">
        <v>93066</v>
      </c>
      <c r="AJ349" s="383">
        <v>97202</v>
      </c>
      <c r="AL349" s="382">
        <v>32550</v>
      </c>
      <c r="AM349" s="382">
        <v>43000</v>
      </c>
      <c r="AN349" s="382">
        <v>45604</v>
      </c>
      <c r="AO349" s="382">
        <v>48208</v>
      </c>
      <c r="AP349" s="382">
        <v>50812</v>
      </c>
      <c r="AQ349" s="382">
        <v>53416</v>
      </c>
      <c r="AR349" s="382">
        <v>56020</v>
      </c>
      <c r="AS349" s="382">
        <v>58624</v>
      </c>
      <c r="AT349" s="382">
        <v>61228</v>
      </c>
      <c r="AU349" s="381">
        <v>52100</v>
      </c>
      <c r="AV349" s="382">
        <v>68750</v>
      </c>
      <c r="AW349" s="382">
        <v>72918</v>
      </c>
      <c r="AX349" s="382">
        <v>77086</v>
      </c>
      <c r="AY349" s="382">
        <v>81254</v>
      </c>
      <c r="AZ349" s="382">
        <v>85422</v>
      </c>
      <c r="BA349" s="382">
        <v>89590</v>
      </c>
      <c r="BB349" s="382">
        <v>93758</v>
      </c>
      <c r="BC349" s="383">
        <v>97926</v>
      </c>
      <c r="BE349">
        <v>36400</v>
      </c>
      <c r="BF349">
        <v>48050</v>
      </c>
      <c r="BG349">
        <v>50962</v>
      </c>
      <c r="BH349">
        <v>53874</v>
      </c>
      <c r="BI349">
        <v>56786</v>
      </c>
      <c r="BJ349">
        <v>59698</v>
      </c>
      <c r="BK349">
        <v>62610</v>
      </c>
      <c r="BL349">
        <v>65522</v>
      </c>
      <c r="BM349">
        <v>68434</v>
      </c>
      <c r="BN349">
        <v>58250</v>
      </c>
      <c r="BO349">
        <v>76900</v>
      </c>
      <c r="BP349">
        <v>81560</v>
      </c>
      <c r="BQ349">
        <v>86220</v>
      </c>
      <c r="BR349">
        <v>90880</v>
      </c>
      <c r="BS349">
        <v>95540</v>
      </c>
      <c r="BT349">
        <v>100200</v>
      </c>
      <c r="BU349">
        <v>104860</v>
      </c>
      <c r="BV349">
        <v>109520</v>
      </c>
    </row>
    <row r="350" spans="1:74" x14ac:dyDescent="0.35">
      <c r="A350" s="298" t="s">
        <v>540</v>
      </c>
      <c r="C350" s="300">
        <v>37600</v>
      </c>
      <c r="D350" s="300">
        <v>37600</v>
      </c>
      <c r="E350" s="300">
        <v>43240</v>
      </c>
      <c r="F350" s="300">
        <v>43240</v>
      </c>
      <c r="G350" s="300">
        <v>43240</v>
      </c>
      <c r="H350" s="300">
        <v>43240</v>
      </c>
      <c r="I350" s="300">
        <v>43240</v>
      </c>
      <c r="J350" s="300">
        <v>43240</v>
      </c>
      <c r="K350" s="300">
        <v>45250</v>
      </c>
      <c r="L350" s="300">
        <v>47850</v>
      </c>
      <c r="M350" s="300">
        <v>50400</v>
      </c>
      <c r="N350" s="300">
        <v>53000</v>
      </c>
      <c r="O350" s="300">
        <v>55600</v>
      </c>
      <c r="P350" s="300">
        <v>58150</v>
      </c>
      <c r="Q350" s="300">
        <v>60750</v>
      </c>
      <c r="S350" s="381">
        <v>32300</v>
      </c>
      <c r="T350" s="382">
        <v>42650</v>
      </c>
      <c r="U350" s="382">
        <v>45234</v>
      </c>
      <c r="V350" s="382">
        <v>47818</v>
      </c>
      <c r="W350" s="382">
        <v>50402</v>
      </c>
      <c r="X350" s="382">
        <v>52986</v>
      </c>
      <c r="Y350" s="382">
        <v>55570</v>
      </c>
      <c r="Z350" s="382">
        <v>58154</v>
      </c>
      <c r="AA350" s="383">
        <v>60738</v>
      </c>
      <c r="AB350" s="381">
        <v>51700</v>
      </c>
      <c r="AC350" s="382">
        <v>68250</v>
      </c>
      <c r="AD350" s="382">
        <v>72386</v>
      </c>
      <c r="AE350" s="382">
        <v>76522</v>
      </c>
      <c r="AF350" s="382">
        <v>80658</v>
      </c>
      <c r="AG350" s="382">
        <v>84794</v>
      </c>
      <c r="AH350" s="382">
        <v>88930</v>
      </c>
      <c r="AI350" s="382">
        <v>93066</v>
      </c>
      <c r="AJ350" s="383">
        <v>97202</v>
      </c>
      <c r="AL350" s="382">
        <v>32550</v>
      </c>
      <c r="AM350" s="382">
        <v>43000</v>
      </c>
      <c r="AN350" s="382">
        <v>45604</v>
      </c>
      <c r="AO350" s="382">
        <v>48208</v>
      </c>
      <c r="AP350" s="382">
        <v>50812</v>
      </c>
      <c r="AQ350" s="382">
        <v>53416</v>
      </c>
      <c r="AR350" s="382">
        <v>56020</v>
      </c>
      <c r="AS350" s="382">
        <v>58624</v>
      </c>
      <c r="AT350" s="382">
        <v>61228</v>
      </c>
      <c r="AU350" s="381">
        <v>52100</v>
      </c>
      <c r="AV350" s="382">
        <v>68750</v>
      </c>
      <c r="AW350" s="382">
        <v>72918</v>
      </c>
      <c r="AX350" s="382">
        <v>77086</v>
      </c>
      <c r="AY350" s="382">
        <v>81254</v>
      </c>
      <c r="AZ350" s="382">
        <v>85422</v>
      </c>
      <c r="BA350" s="382">
        <v>89590</v>
      </c>
      <c r="BB350" s="382">
        <v>93758</v>
      </c>
      <c r="BC350" s="383">
        <v>97926</v>
      </c>
      <c r="BE350">
        <v>36400</v>
      </c>
      <c r="BF350">
        <v>48050</v>
      </c>
      <c r="BG350">
        <v>50962</v>
      </c>
      <c r="BH350">
        <v>53874</v>
      </c>
      <c r="BI350">
        <v>56786</v>
      </c>
      <c r="BJ350">
        <v>59698</v>
      </c>
      <c r="BK350">
        <v>62610</v>
      </c>
      <c r="BL350">
        <v>65522</v>
      </c>
      <c r="BM350">
        <v>68434</v>
      </c>
      <c r="BN350">
        <v>58250</v>
      </c>
      <c r="BO350">
        <v>76900</v>
      </c>
      <c r="BP350">
        <v>81560</v>
      </c>
      <c r="BQ350">
        <v>86220</v>
      </c>
      <c r="BR350">
        <v>90880</v>
      </c>
      <c r="BS350">
        <v>95540</v>
      </c>
      <c r="BT350">
        <v>100200</v>
      </c>
      <c r="BU350">
        <v>104860</v>
      </c>
      <c r="BV350">
        <v>109520</v>
      </c>
    </row>
    <row r="351" spans="1:74" x14ac:dyDescent="0.35">
      <c r="A351" s="298" t="s">
        <v>541</v>
      </c>
      <c r="C351" s="300">
        <v>37600</v>
      </c>
      <c r="D351" s="300">
        <v>37600</v>
      </c>
      <c r="E351" s="300">
        <v>43240</v>
      </c>
      <c r="F351" s="300">
        <v>43240</v>
      </c>
      <c r="G351" s="300">
        <v>43240</v>
      </c>
      <c r="H351" s="300">
        <v>43240</v>
      </c>
      <c r="I351" s="300">
        <v>45050</v>
      </c>
      <c r="J351" s="300">
        <v>47950</v>
      </c>
      <c r="K351" s="300">
        <v>50850</v>
      </c>
      <c r="L351" s="300">
        <v>53750</v>
      </c>
      <c r="M351" s="300">
        <v>56650</v>
      </c>
      <c r="N351" s="300">
        <v>59550</v>
      </c>
      <c r="O351" s="300">
        <v>62450</v>
      </c>
      <c r="P351" s="300">
        <v>65350</v>
      </c>
      <c r="Q351" s="300">
        <v>68250</v>
      </c>
      <c r="S351" s="381">
        <v>36450</v>
      </c>
      <c r="T351" s="382">
        <v>48150</v>
      </c>
      <c r="U351" s="382">
        <v>51066</v>
      </c>
      <c r="V351" s="382">
        <v>53982</v>
      </c>
      <c r="W351" s="382">
        <v>56898</v>
      </c>
      <c r="X351" s="382">
        <v>59814</v>
      </c>
      <c r="Y351" s="382">
        <v>62730</v>
      </c>
      <c r="Z351" s="382">
        <v>65646</v>
      </c>
      <c r="AA351" s="383">
        <v>68562</v>
      </c>
      <c r="AB351" s="381">
        <v>58300</v>
      </c>
      <c r="AC351" s="382">
        <v>76950</v>
      </c>
      <c r="AD351" s="382">
        <v>81614</v>
      </c>
      <c r="AE351" s="382">
        <v>86278</v>
      </c>
      <c r="AF351" s="382">
        <v>90942</v>
      </c>
      <c r="AG351" s="382">
        <v>95606</v>
      </c>
      <c r="AH351" s="382">
        <v>100270</v>
      </c>
      <c r="AI351" s="382">
        <v>104934</v>
      </c>
      <c r="AJ351" s="383">
        <v>109598</v>
      </c>
      <c r="AL351" s="382">
        <v>37900</v>
      </c>
      <c r="AM351" s="382">
        <v>50050</v>
      </c>
      <c r="AN351" s="382">
        <v>53082</v>
      </c>
      <c r="AO351" s="382">
        <v>56114</v>
      </c>
      <c r="AP351" s="382">
        <v>59146</v>
      </c>
      <c r="AQ351" s="382">
        <v>62178</v>
      </c>
      <c r="AR351" s="382">
        <v>65210</v>
      </c>
      <c r="AS351" s="382">
        <v>68242</v>
      </c>
      <c r="AT351" s="382">
        <v>71274</v>
      </c>
      <c r="AU351" s="381">
        <v>60650</v>
      </c>
      <c r="AV351" s="382">
        <v>80050</v>
      </c>
      <c r="AW351" s="382">
        <v>84902</v>
      </c>
      <c r="AX351" s="382">
        <v>89754</v>
      </c>
      <c r="AY351" s="382">
        <v>94606</v>
      </c>
      <c r="AZ351" s="382">
        <v>99458</v>
      </c>
      <c r="BA351" s="382">
        <v>104310</v>
      </c>
      <c r="BB351" s="382">
        <v>109162</v>
      </c>
      <c r="BC351" s="383">
        <v>114014</v>
      </c>
      <c r="BE351">
        <v>42400</v>
      </c>
      <c r="BF351">
        <v>56000</v>
      </c>
      <c r="BG351">
        <v>59392</v>
      </c>
      <c r="BH351">
        <v>62784</v>
      </c>
      <c r="BI351">
        <v>66176</v>
      </c>
      <c r="BJ351">
        <v>69568</v>
      </c>
      <c r="BK351">
        <v>72960</v>
      </c>
      <c r="BL351">
        <v>76352</v>
      </c>
      <c r="BM351">
        <v>79744</v>
      </c>
      <c r="BN351">
        <v>67850</v>
      </c>
      <c r="BO351">
        <v>89550</v>
      </c>
      <c r="BP351">
        <v>94978</v>
      </c>
      <c r="BQ351">
        <v>100406</v>
      </c>
      <c r="BR351">
        <v>105834</v>
      </c>
      <c r="BS351">
        <v>111262</v>
      </c>
      <c r="BT351">
        <v>116690</v>
      </c>
      <c r="BU351">
        <v>122118</v>
      </c>
      <c r="BV351">
        <v>127546</v>
      </c>
    </row>
    <row r="352" spans="1:74" x14ac:dyDescent="0.35">
      <c r="A352" s="298" t="s">
        <v>542</v>
      </c>
      <c r="C352" s="300">
        <v>37600</v>
      </c>
      <c r="D352" s="300">
        <v>37600</v>
      </c>
      <c r="E352" s="300">
        <v>43240</v>
      </c>
      <c r="F352" s="300">
        <v>43240</v>
      </c>
      <c r="G352" s="300">
        <v>43240</v>
      </c>
      <c r="H352" s="300">
        <v>43240</v>
      </c>
      <c r="I352" s="300">
        <v>43240</v>
      </c>
      <c r="J352" s="300">
        <v>43240</v>
      </c>
      <c r="K352" s="300">
        <v>45650</v>
      </c>
      <c r="L352" s="300">
        <v>48250</v>
      </c>
      <c r="M352" s="300">
        <v>50900</v>
      </c>
      <c r="N352" s="300">
        <v>53500</v>
      </c>
      <c r="O352" s="300">
        <v>56100</v>
      </c>
      <c r="P352" s="300">
        <v>58700</v>
      </c>
      <c r="Q352" s="300">
        <v>61300</v>
      </c>
      <c r="S352" s="381">
        <v>32850</v>
      </c>
      <c r="T352" s="382">
        <v>43400</v>
      </c>
      <c r="U352" s="382">
        <v>46028</v>
      </c>
      <c r="V352" s="382">
        <v>48656</v>
      </c>
      <c r="W352" s="382">
        <v>51284</v>
      </c>
      <c r="X352" s="382">
        <v>53912</v>
      </c>
      <c r="Y352" s="382">
        <v>56540</v>
      </c>
      <c r="Z352" s="382">
        <v>59168</v>
      </c>
      <c r="AA352" s="383">
        <v>61796</v>
      </c>
      <c r="AB352" s="381">
        <v>52550</v>
      </c>
      <c r="AC352" s="382">
        <v>69350</v>
      </c>
      <c r="AD352" s="382">
        <v>73554</v>
      </c>
      <c r="AE352" s="382">
        <v>77758</v>
      </c>
      <c r="AF352" s="382">
        <v>81962</v>
      </c>
      <c r="AG352" s="382">
        <v>86166</v>
      </c>
      <c r="AH352" s="382">
        <v>90370</v>
      </c>
      <c r="AI352" s="382">
        <v>94574</v>
      </c>
      <c r="AJ352" s="383">
        <v>98778</v>
      </c>
      <c r="AL352" s="382">
        <v>32850</v>
      </c>
      <c r="AM352" s="382">
        <v>43400</v>
      </c>
      <c r="AN352" s="382">
        <v>46028</v>
      </c>
      <c r="AO352" s="382">
        <v>48656</v>
      </c>
      <c r="AP352" s="382">
        <v>51284</v>
      </c>
      <c r="AQ352" s="382">
        <v>53912</v>
      </c>
      <c r="AR352" s="382">
        <v>56540</v>
      </c>
      <c r="AS352" s="382">
        <v>59168</v>
      </c>
      <c r="AT352" s="382">
        <v>61796</v>
      </c>
      <c r="AU352" s="381">
        <v>52550</v>
      </c>
      <c r="AV352" s="382">
        <v>69350</v>
      </c>
      <c r="AW352" s="382">
        <v>73554</v>
      </c>
      <c r="AX352" s="382">
        <v>77758</v>
      </c>
      <c r="AY352" s="382">
        <v>81962</v>
      </c>
      <c r="AZ352" s="382">
        <v>86166</v>
      </c>
      <c r="BA352" s="382">
        <v>90370</v>
      </c>
      <c r="BB352" s="382">
        <v>94574</v>
      </c>
      <c r="BC352" s="383">
        <v>98778</v>
      </c>
      <c r="BE352">
        <v>36400</v>
      </c>
      <c r="BF352">
        <v>48050</v>
      </c>
      <c r="BG352">
        <v>50962</v>
      </c>
      <c r="BH352">
        <v>53874</v>
      </c>
      <c r="BI352">
        <v>56786</v>
      </c>
      <c r="BJ352">
        <v>59698</v>
      </c>
      <c r="BK352">
        <v>62610</v>
      </c>
      <c r="BL352">
        <v>65522</v>
      </c>
      <c r="BM352">
        <v>68434</v>
      </c>
      <c r="BN352">
        <v>58250</v>
      </c>
      <c r="BO352">
        <v>76900</v>
      </c>
      <c r="BP352">
        <v>81560</v>
      </c>
      <c r="BQ352">
        <v>86220</v>
      </c>
      <c r="BR352">
        <v>90880</v>
      </c>
      <c r="BS352">
        <v>95540</v>
      </c>
      <c r="BT352">
        <v>100200</v>
      </c>
      <c r="BU352">
        <v>104860</v>
      </c>
      <c r="BV352">
        <v>109520</v>
      </c>
    </row>
    <row r="353" spans="1:74" x14ac:dyDescent="0.35">
      <c r="A353" s="298" t="s">
        <v>543</v>
      </c>
      <c r="C353" s="300">
        <v>37600</v>
      </c>
      <c r="D353" s="300">
        <v>37600</v>
      </c>
      <c r="E353" s="300">
        <v>43240</v>
      </c>
      <c r="F353" s="300">
        <v>43240</v>
      </c>
      <c r="G353" s="300">
        <v>43240</v>
      </c>
      <c r="H353" s="300">
        <v>43240</v>
      </c>
      <c r="I353" s="300">
        <v>43240</v>
      </c>
      <c r="J353" s="300">
        <v>43240</v>
      </c>
      <c r="K353" s="300">
        <v>45250</v>
      </c>
      <c r="L353" s="300">
        <v>47850</v>
      </c>
      <c r="M353" s="300">
        <v>50400</v>
      </c>
      <c r="N353" s="300">
        <v>53000</v>
      </c>
      <c r="O353" s="300">
        <v>55600</v>
      </c>
      <c r="P353" s="300">
        <v>58150</v>
      </c>
      <c r="Q353" s="300">
        <v>60750</v>
      </c>
      <c r="S353" s="381">
        <v>32300</v>
      </c>
      <c r="T353" s="382">
        <v>42650</v>
      </c>
      <c r="U353" s="382">
        <v>45234</v>
      </c>
      <c r="V353" s="382">
        <v>47818</v>
      </c>
      <c r="W353" s="382">
        <v>50402</v>
      </c>
      <c r="X353" s="382">
        <v>52986</v>
      </c>
      <c r="Y353" s="382">
        <v>55570</v>
      </c>
      <c r="Z353" s="382">
        <v>58154</v>
      </c>
      <c r="AA353" s="383">
        <v>60738</v>
      </c>
      <c r="AB353" s="381">
        <v>51700</v>
      </c>
      <c r="AC353" s="382">
        <v>68250</v>
      </c>
      <c r="AD353" s="382">
        <v>72386</v>
      </c>
      <c r="AE353" s="382">
        <v>76522</v>
      </c>
      <c r="AF353" s="382">
        <v>80658</v>
      </c>
      <c r="AG353" s="382">
        <v>84794</v>
      </c>
      <c r="AH353" s="382">
        <v>88930</v>
      </c>
      <c r="AI353" s="382">
        <v>93066</v>
      </c>
      <c r="AJ353" s="383">
        <v>97202</v>
      </c>
      <c r="AL353" s="382">
        <v>32550</v>
      </c>
      <c r="AM353" s="382">
        <v>43000</v>
      </c>
      <c r="AN353" s="382">
        <v>45604</v>
      </c>
      <c r="AO353" s="382">
        <v>48208</v>
      </c>
      <c r="AP353" s="382">
        <v>50812</v>
      </c>
      <c r="AQ353" s="382">
        <v>53416</v>
      </c>
      <c r="AR353" s="382">
        <v>56020</v>
      </c>
      <c r="AS353" s="382">
        <v>58624</v>
      </c>
      <c r="AT353" s="382">
        <v>61228</v>
      </c>
      <c r="AU353" s="381">
        <v>52100</v>
      </c>
      <c r="AV353" s="382">
        <v>68750</v>
      </c>
      <c r="AW353" s="382">
        <v>72918</v>
      </c>
      <c r="AX353" s="382">
        <v>77086</v>
      </c>
      <c r="AY353" s="382">
        <v>81254</v>
      </c>
      <c r="AZ353" s="382">
        <v>85422</v>
      </c>
      <c r="BA353" s="382">
        <v>89590</v>
      </c>
      <c r="BB353" s="382">
        <v>93758</v>
      </c>
      <c r="BC353" s="383">
        <v>97926</v>
      </c>
      <c r="BE353">
        <v>36400</v>
      </c>
      <c r="BF353">
        <v>48050</v>
      </c>
      <c r="BG353">
        <v>50962</v>
      </c>
      <c r="BH353">
        <v>53874</v>
      </c>
      <c r="BI353">
        <v>56786</v>
      </c>
      <c r="BJ353">
        <v>59698</v>
      </c>
      <c r="BK353">
        <v>62610</v>
      </c>
      <c r="BL353">
        <v>65522</v>
      </c>
      <c r="BM353">
        <v>68434</v>
      </c>
      <c r="BN353">
        <v>58250</v>
      </c>
      <c r="BO353">
        <v>76900</v>
      </c>
      <c r="BP353">
        <v>81560</v>
      </c>
      <c r="BQ353">
        <v>86220</v>
      </c>
      <c r="BR353">
        <v>90880</v>
      </c>
      <c r="BS353">
        <v>95540</v>
      </c>
      <c r="BT353">
        <v>100200</v>
      </c>
      <c r="BU353">
        <v>104860</v>
      </c>
      <c r="BV353">
        <v>109520</v>
      </c>
    </row>
    <row r="354" spans="1:74" x14ac:dyDescent="0.35">
      <c r="A354" s="298" t="s">
        <v>544</v>
      </c>
      <c r="C354" s="300">
        <v>37600</v>
      </c>
      <c r="D354" s="300">
        <v>37600</v>
      </c>
      <c r="E354" s="300">
        <v>43240</v>
      </c>
      <c r="F354" s="300">
        <v>43240</v>
      </c>
      <c r="G354" s="300">
        <v>43240</v>
      </c>
      <c r="H354" s="300">
        <v>43240</v>
      </c>
      <c r="I354" s="300">
        <v>43240</v>
      </c>
      <c r="J354" s="300">
        <v>43240</v>
      </c>
      <c r="K354" s="300">
        <v>45250</v>
      </c>
      <c r="L354" s="300">
        <v>47850</v>
      </c>
      <c r="M354" s="300">
        <v>50400</v>
      </c>
      <c r="N354" s="300">
        <v>53000</v>
      </c>
      <c r="O354" s="300">
        <v>55600</v>
      </c>
      <c r="P354" s="300">
        <v>58150</v>
      </c>
      <c r="Q354" s="300">
        <v>60750</v>
      </c>
      <c r="S354" s="381">
        <v>32300</v>
      </c>
      <c r="T354" s="382">
        <v>42650</v>
      </c>
      <c r="U354" s="382">
        <v>45234</v>
      </c>
      <c r="V354" s="382">
        <v>47818</v>
      </c>
      <c r="W354" s="382">
        <v>50402</v>
      </c>
      <c r="X354" s="382">
        <v>52986</v>
      </c>
      <c r="Y354" s="382">
        <v>55570</v>
      </c>
      <c r="Z354" s="382">
        <v>58154</v>
      </c>
      <c r="AA354" s="383">
        <v>60738</v>
      </c>
      <c r="AB354" s="381">
        <v>51700</v>
      </c>
      <c r="AC354" s="382">
        <v>68250</v>
      </c>
      <c r="AD354" s="382">
        <v>72386</v>
      </c>
      <c r="AE354" s="382">
        <v>76522</v>
      </c>
      <c r="AF354" s="382">
        <v>80658</v>
      </c>
      <c r="AG354" s="382">
        <v>84794</v>
      </c>
      <c r="AH354" s="382">
        <v>88930</v>
      </c>
      <c r="AI354" s="382">
        <v>93066</v>
      </c>
      <c r="AJ354" s="383">
        <v>97202</v>
      </c>
      <c r="AL354" s="382">
        <v>32550</v>
      </c>
      <c r="AM354" s="382">
        <v>43000</v>
      </c>
      <c r="AN354" s="382">
        <v>45604</v>
      </c>
      <c r="AO354" s="382">
        <v>48208</v>
      </c>
      <c r="AP354" s="382">
        <v>50812</v>
      </c>
      <c r="AQ354" s="382">
        <v>53416</v>
      </c>
      <c r="AR354" s="382">
        <v>56020</v>
      </c>
      <c r="AS354" s="382">
        <v>58624</v>
      </c>
      <c r="AT354" s="382">
        <v>61228</v>
      </c>
      <c r="AU354" s="381">
        <v>52100</v>
      </c>
      <c r="AV354" s="382">
        <v>68750</v>
      </c>
      <c r="AW354" s="382">
        <v>72918</v>
      </c>
      <c r="AX354" s="382">
        <v>77086</v>
      </c>
      <c r="AY354" s="382">
        <v>81254</v>
      </c>
      <c r="AZ354" s="382">
        <v>85422</v>
      </c>
      <c r="BA354" s="382">
        <v>89590</v>
      </c>
      <c r="BB354" s="382">
        <v>93758</v>
      </c>
      <c r="BC354" s="383">
        <v>97926</v>
      </c>
      <c r="BE354">
        <v>36400</v>
      </c>
      <c r="BF354">
        <v>48050</v>
      </c>
      <c r="BG354">
        <v>50962</v>
      </c>
      <c r="BH354">
        <v>53874</v>
      </c>
      <c r="BI354">
        <v>56786</v>
      </c>
      <c r="BJ354">
        <v>59698</v>
      </c>
      <c r="BK354">
        <v>62610</v>
      </c>
      <c r="BL354">
        <v>65522</v>
      </c>
      <c r="BM354">
        <v>68434</v>
      </c>
      <c r="BN354">
        <v>58250</v>
      </c>
      <c r="BO354">
        <v>76900</v>
      </c>
      <c r="BP354">
        <v>81560</v>
      </c>
      <c r="BQ354">
        <v>86220</v>
      </c>
      <c r="BR354">
        <v>90880</v>
      </c>
      <c r="BS354">
        <v>95540</v>
      </c>
      <c r="BT354">
        <v>100200</v>
      </c>
      <c r="BU354">
        <v>104860</v>
      </c>
      <c r="BV354">
        <v>109520</v>
      </c>
    </row>
    <row r="355" spans="1:74" x14ac:dyDescent="0.35">
      <c r="A355" s="298" t="s">
        <v>545</v>
      </c>
      <c r="C355" s="300">
        <v>37600</v>
      </c>
      <c r="D355" s="300">
        <v>37600</v>
      </c>
      <c r="E355" s="300">
        <v>43240</v>
      </c>
      <c r="F355" s="300">
        <v>43240</v>
      </c>
      <c r="G355" s="300">
        <v>43240</v>
      </c>
      <c r="H355" s="300">
        <v>43240</v>
      </c>
      <c r="I355" s="300">
        <v>43240</v>
      </c>
      <c r="J355" s="300">
        <v>43240</v>
      </c>
      <c r="K355" s="300">
        <v>45250</v>
      </c>
      <c r="L355" s="300">
        <v>47850</v>
      </c>
      <c r="M355" s="300">
        <v>50400</v>
      </c>
      <c r="N355" s="300">
        <v>53000</v>
      </c>
      <c r="O355" s="300">
        <v>55600</v>
      </c>
      <c r="P355" s="300">
        <v>58150</v>
      </c>
      <c r="Q355" s="300">
        <v>60750</v>
      </c>
      <c r="S355" s="381">
        <v>32300</v>
      </c>
      <c r="T355" s="382">
        <v>42650</v>
      </c>
      <c r="U355" s="382">
        <v>45234</v>
      </c>
      <c r="V355" s="382">
        <v>47818</v>
      </c>
      <c r="W355" s="382">
        <v>50402</v>
      </c>
      <c r="X355" s="382">
        <v>52986</v>
      </c>
      <c r="Y355" s="382">
        <v>55570</v>
      </c>
      <c r="Z355" s="382">
        <v>58154</v>
      </c>
      <c r="AA355" s="383">
        <v>60738</v>
      </c>
      <c r="AB355" s="381">
        <v>51700</v>
      </c>
      <c r="AC355" s="382">
        <v>68250</v>
      </c>
      <c r="AD355" s="382">
        <v>72386</v>
      </c>
      <c r="AE355" s="382">
        <v>76522</v>
      </c>
      <c r="AF355" s="382">
        <v>80658</v>
      </c>
      <c r="AG355" s="382">
        <v>84794</v>
      </c>
      <c r="AH355" s="382">
        <v>88930</v>
      </c>
      <c r="AI355" s="382">
        <v>93066</v>
      </c>
      <c r="AJ355" s="383">
        <v>97202</v>
      </c>
      <c r="AL355" s="382">
        <v>32700</v>
      </c>
      <c r="AM355" s="382">
        <v>43200</v>
      </c>
      <c r="AN355" s="382">
        <v>45816</v>
      </c>
      <c r="AO355" s="382">
        <v>48432</v>
      </c>
      <c r="AP355" s="382">
        <v>51048</v>
      </c>
      <c r="AQ355" s="382">
        <v>53664</v>
      </c>
      <c r="AR355" s="382">
        <v>56280</v>
      </c>
      <c r="AS355" s="382">
        <v>58896</v>
      </c>
      <c r="AT355" s="382">
        <v>61512</v>
      </c>
      <c r="AU355" s="381">
        <v>52300</v>
      </c>
      <c r="AV355" s="382">
        <v>69050</v>
      </c>
      <c r="AW355" s="382">
        <v>73234</v>
      </c>
      <c r="AX355" s="382">
        <v>77418</v>
      </c>
      <c r="AY355" s="382">
        <v>81602</v>
      </c>
      <c r="AZ355" s="382">
        <v>85786</v>
      </c>
      <c r="BA355" s="382">
        <v>89970</v>
      </c>
      <c r="BB355" s="382">
        <v>94154</v>
      </c>
      <c r="BC355" s="383">
        <v>98338</v>
      </c>
      <c r="BE355">
        <v>36550</v>
      </c>
      <c r="BF355">
        <v>48250</v>
      </c>
      <c r="BG355">
        <v>51174</v>
      </c>
      <c r="BH355">
        <v>54098</v>
      </c>
      <c r="BI355">
        <v>57022</v>
      </c>
      <c r="BJ355">
        <v>59946</v>
      </c>
      <c r="BK355">
        <v>62870</v>
      </c>
      <c r="BL355">
        <v>65794</v>
      </c>
      <c r="BM355">
        <v>68718</v>
      </c>
      <c r="BN355">
        <v>58500</v>
      </c>
      <c r="BO355">
        <v>77200</v>
      </c>
      <c r="BP355">
        <v>81880</v>
      </c>
      <c r="BQ355">
        <v>86560</v>
      </c>
      <c r="BR355">
        <v>91240</v>
      </c>
      <c r="BS355">
        <v>95920</v>
      </c>
      <c r="BT355">
        <v>100600</v>
      </c>
      <c r="BU355">
        <v>105280</v>
      </c>
      <c r="BV355">
        <v>109960</v>
      </c>
    </row>
    <row r="356" spans="1:74" x14ac:dyDescent="0.35">
      <c r="A356" s="298" t="s">
        <v>546</v>
      </c>
      <c r="C356" s="300">
        <v>37600</v>
      </c>
      <c r="D356" s="300">
        <v>37600</v>
      </c>
      <c r="E356" s="300">
        <v>43240</v>
      </c>
      <c r="F356" s="300">
        <v>43240</v>
      </c>
      <c r="G356" s="300">
        <v>43240</v>
      </c>
      <c r="H356" s="300">
        <v>43240</v>
      </c>
      <c r="I356" s="300">
        <v>43240</v>
      </c>
      <c r="J356" s="300">
        <v>43240</v>
      </c>
      <c r="K356" s="300">
        <v>45250</v>
      </c>
      <c r="L356" s="300">
        <v>47850</v>
      </c>
      <c r="M356" s="300">
        <v>50400</v>
      </c>
      <c r="N356" s="300">
        <v>53000</v>
      </c>
      <c r="O356" s="300">
        <v>55600</v>
      </c>
      <c r="P356" s="300">
        <v>58150</v>
      </c>
      <c r="Q356" s="300">
        <v>60750</v>
      </c>
      <c r="S356" s="381">
        <v>32300</v>
      </c>
      <c r="T356" s="382">
        <v>42650</v>
      </c>
      <c r="U356" s="382">
        <v>45234</v>
      </c>
      <c r="V356" s="382">
        <v>47818</v>
      </c>
      <c r="W356" s="382">
        <v>50402</v>
      </c>
      <c r="X356" s="382">
        <v>52986</v>
      </c>
      <c r="Y356" s="382">
        <v>55570</v>
      </c>
      <c r="Z356" s="382">
        <v>58154</v>
      </c>
      <c r="AA356" s="383">
        <v>60738</v>
      </c>
      <c r="AB356" s="381">
        <v>51700</v>
      </c>
      <c r="AC356" s="382">
        <v>68250</v>
      </c>
      <c r="AD356" s="382">
        <v>72386</v>
      </c>
      <c r="AE356" s="382">
        <v>76522</v>
      </c>
      <c r="AF356" s="382">
        <v>80658</v>
      </c>
      <c r="AG356" s="382">
        <v>84794</v>
      </c>
      <c r="AH356" s="382">
        <v>88930</v>
      </c>
      <c r="AI356" s="382">
        <v>93066</v>
      </c>
      <c r="AJ356" s="383">
        <v>97202</v>
      </c>
      <c r="AL356" s="382">
        <v>33900</v>
      </c>
      <c r="AM356" s="382">
        <v>44750</v>
      </c>
      <c r="AN356" s="382">
        <v>47462</v>
      </c>
      <c r="AO356" s="382">
        <v>50174</v>
      </c>
      <c r="AP356" s="382">
        <v>52886</v>
      </c>
      <c r="AQ356" s="382">
        <v>55598</v>
      </c>
      <c r="AR356" s="382">
        <v>58310</v>
      </c>
      <c r="AS356" s="382">
        <v>61022</v>
      </c>
      <c r="AT356" s="382">
        <v>63734</v>
      </c>
      <c r="AU356" s="381">
        <v>54250</v>
      </c>
      <c r="AV356" s="382">
        <v>71600</v>
      </c>
      <c r="AW356" s="382">
        <v>75940</v>
      </c>
      <c r="AX356" s="382">
        <v>80280</v>
      </c>
      <c r="AY356" s="382">
        <v>84620</v>
      </c>
      <c r="AZ356" s="382">
        <v>88960</v>
      </c>
      <c r="BA356" s="382">
        <v>93300</v>
      </c>
      <c r="BB356" s="382">
        <v>97640</v>
      </c>
      <c r="BC356" s="383">
        <v>101980</v>
      </c>
      <c r="BE356">
        <v>36700</v>
      </c>
      <c r="BF356">
        <v>48450</v>
      </c>
      <c r="BG356">
        <v>51386</v>
      </c>
      <c r="BH356">
        <v>54322</v>
      </c>
      <c r="BI356">
        <v>57258</v>
      </c>
      <c r="BJ356">
        <v>60194</v>
      </c>
      <c r="BK356">
        <v>63130</v>
      </c>
      <c r="BL356">
        <v>66066</v>
      </c>
      <c r="BM356">
        <v>69002</v>
      </c>
      <c r="BN356">
        <v>58700</v>
      </c>
      <c r="BO356">
        <v>77500</v>
      </c>
      <c r="BP356">
        <v>82196</v>
      </c>
      <c r="BQ356">
        <v>86892</v>
      </c>
      <c r="BR356">
        <v>91588</v>
      </c>
      <c r="BS356">
        <v>96284</v>
      </c>
      <c r="BT356">
        <v>100980</v>
      </c>
      <c r="BU356">
        <v>105676</v>
      </c>
      <c r="BV356">
        <v>110372</v>
      </c>
    </row>
    <row r="357" spans="1:74" x14ac:dyDescent="0.35">
      <c r="A357" s="298" t="s">
        <v>547</v>
      </c>
      <c r="C357" s="300">
        <v>37600</v>
      </c>
      <c r="D357" s="300">
        <v>37600</v>
      </c>
      <c r="E357" s="300">
        <v>43240</v>
      </c>
      <c r="F357" s="300">
        <v>43240</v>
      </c>
      <c r="G357" s="300">
        <v>43240</v>
      </c>
      <c r="H357" s="300">
        <v>43240</v>
      </c>
      <c r="I357" s="300">
        <v>43240</v>
      </c>
      <c r="J357" s="300">
        <v>44750</v>
      </c>
      <c r="K357" s="300">
        <v>47500</v>
      </c>
      <c r="L357" s="300">
        <v>50200</v>
      </c>
      <c r="M357" s="300">
        <v>52900</v>
      </c>
      <c r="N357" s="300">
        <v>55600</v>
      </c>
      <c r="O357" s="300">
        <v>58350</v>
      </c>
      <c r="P357" s="300">
        <v>61050</v>
      </c>
      <c r="Q357" s="300">
        <v>63750</v>
      </c>
      <c r="S357" s="381">
        <v>33900</v>
      </c>
      <c r="T357" s="382">
        <v>44750</v>
      </c>
      <c r="U357" s="382">
        <v>47462</v>
      </c>
      <c r="V357" s="382">
        <v>50174</v>
      </c>
      <c r="W357" s="382">
        <v>52886</v>
      </c>
      <c r="X357" s="382">
        <v>55598</v>
      </c>
      <c r="Y357" s="382">
        <v>58310</v>
      </c>
      <c r="Z357" s="382">
        <v>61022</v>
      </c>
      <c r="AA357" s="383">
        <v>63734</v>
      </c>
      <c r="AB357" s="381">
        <v>54250</v>
      </c>
      <c r="AC357" s="382">
        <v>71600</v>
      </c>
      <c r="AD357" s="382">
        <v>75940</v>
      </c>
      <c r="AE357" s="382">
        <v>80280</v>
      </c>
      <c r="AF357" s="382">
        <v>84620</v>
      </c>
      <c r="AG357" s="382">
        <v>88960</v>
      </c>
      <c r="AH357" s="382">
        <v>93300</v>
      </c>
      <c r="AI357" s="382">
        <v>97640</v>
      </c>
      <c r="AJ357" s="383">
        <v>101980</v>
      </c>
      <c r="AL357" s="382">
        <v>34850</v>
      </c>
      <c r="AM357" s="382">
        <v>46050</v>
      </c>
      <c r="AN357" s="382">
        <v>48838</v>
      </c>
      <c r="AO357" s="382">
        <v>51626</v>
      </c>
      <c r="AP357" s="382">
        <v>54414</v>
      </c>
      <c r="AQ357" s="382">
        <v>57202</v>
      </c>
      <c r="AR357" s="382">
        <v>59990</v>
      </c>
      <c r="AS357" s="382">
        <v>62778</v>
      </c>
      <c r="AT357" s="382">
        <v>65566</v>
      </c>
      <c r="AU357" s="381">
        <v>55750</v>
      </c>
      <c r="AV357" s="382">
        <v>73600</v>
      </c>
      <c r="AW357" s="382">
        <v>78060</v>
      </c>
      <c r="AX357" s="382">
        <v>82520</v>
      </c>
      <c r="AY357" s="382">
        <v>86980</v>
      </c>
      <c r="AZ357" s="382">
        <v>91440</v>
      </c>
      <c r="BA357" s="382">
        <v>95900</v>
      </c>
      <c r="BB357" s="382">
        <v>100360</v>
      </c>
      <c r="BC357" s="383">
        <v>104820</v>
      </c>
      <c r="BE357">
        <v>37800</v>
      </c>
      <c r="BF357">
        <v>49900</v>
      </c>
      <c r="BG357">
        <v>52924</v>
      </c>
      <c r="BH357">
        <v>55948</v>
      </c>
      <c r="BI357">
        <v>58972</v>
      </c>
      <c r="BJ357">
        <v>61996</v>
      </c>
      <c r="BK357">
        <v>65020</v>
      </c>
      <c r="BL357">
        <v>68044</v>
      </c>
      <c r="BM357">
        <v>71068</v>
      </c>
      <c r="BN357">
        <v>60500</v>
      </c>
      <c r="BO357">
        <v>79850</v>
      </c>
      <c r="BP357">
        <v>84690</v>
      </c>
      <c r="BQ357">
        <v>89530</v>
      </c>
      <c r="BR357">
        <v>94370</v>
      </c>
      <c r="BS357">
        <v>99210</v>
      </c>
      <c r="BT357">
        <v>104050</v>
      </c>
      <c r="BU357">
        <v>108890</v>
      </c>
      <c r="BV357">
        <v>113730</v>
      </c>
    </row>
    <row r="358" spans="1:74" x14ac:dyDescent="0.35">
      <c r="A358" s="298" t="s">
        <v>548</v>
      </c>
      <c r="C358" s="300">
        <v>37600</v>
      </c>
      <c r="D358" s="300">
        <v>37600</v>
      </c>
      <c r="E358" s="300">
        <v>43240</v>
      </c>
      <c r="F358" s="300">
        <v>43240</v>
      </c>
      <c r="G358" s="300">
        <v>43240</v>
      </c>
      <c r="H358" s="300">
        <v>43240</v>
      </c>
      <c r="I358" s="300">
        <v>43240</v>
      </c>
      <c r="J358" s="300">
        <v>43240</v>
      </c>
      <c r="K358" s="300">
        <v>45250</v>
      </c>
      <c r="L358" s="300">
        <v>47850</v>
      </c>
      <c r="M358" s="300">
        <v>50400</v>
      </c>
      <c r="N358" s="300">
        <v>53000</v>
      </c>
      <c r="O358" s="300">
        <v>55600</v>
      </c>
      <c r="P358" s="300">
        <v>58150</v>
      </c>
      <c r="Q358" s="300">
        <v>60750</v>
      </c>
      <c r="S358" s="381">
        <v>32300</v>
      </c>
      <c r="T358" s="382">
        <v>42650</v>
      </c>
      <c r="U358" s="382">
        <v>45234</v>
      </c>
      <c r="V358" s="382">
        <v>47818</v>
      </c>
      <c r="W358" s="382">
        <v>50402</v>
      </c>
      <c r="X358" s="382">
        <v>52986</v>
      </c>
      <c r="Y358" s="382">
        <v>55570</v>
      </c>
      <c r="Z358" s="382">
        <v>58154</v>
      </c>
      <c r="AA358" s="383">
        <v>60738</v>
      </c>
      <c r="AB358" s="381">
        <v>51700</v>
      </c>
      <c r="AC358" s="382">
        <v>68250</v>
      </c>
      <c r="AD358" s="382">
        <v>72386</v>
      </c>
      <c r="AE358" s="382">
        <v>76522</v>
      </c>
      <c r="AF358" s="382">
        <v>80658</v>
      </c>
      <c r="AG358" s="382">
        <v>84794</v>
      </c>
      <c r="AH358" s="382">
        <v>88930</v>
      </c>
      <c r="AI358" s="382">
        <v>93066</v>
      </c>
      <c r="AJ358" s="383">
        <v>97202</v>
      </c>
      <c r="AL358" s="382">
        <v>32550</v>
      </c>
      <c r="AM358" s="382">
        <v>43000</v>
      </c>
      <c r="AN358" s="382">
        <v>45604</v>
      </c>
      <c r="AO358" s="382">
        <v>48208</v>
      </c>
      <c r="AP358" s="382">
        <v>50812</v>
      </c>
      <c r="AQ358" s="382">
        <v>53416</v>
      </c>
      <c r="AR358" s="382">
        <v>56020</v>
      </c>
      <c r="AS358" s="382">
        <v>58624</v>
      </c>
      <c r="AT358" s="382">
        <v>61228</v>
      </c>
      <c r="AU358" s="381">
        <v>52100</v>
      </c>
      <c r="AV358" s="382">
        <v>68750</v>
      </c>
      <c r="AW358" s="382">
        <v>72918</v>
      </c>
      <c r="AX358" s="382">
        <v>77086</v>
      </c>
      <c r="AY358" s="382">
        <v>81254</v>
      </c>
      <c r="AZ358" s="382">
        <v>85422</v>
      </c>
      <c r="BA358" s="382">
        <v>89590</v>
      </c>
      <c r="BB358" s="382">
        <v>93758</v>
      </c>
      <c r="BC358" s="383">
        <v>97926</v>
      </c>
      <c r="BE358">
        <v>36400</v>
      </c>
      <c r="BF358">
        <v>48050</v>
      </c>
      <c r="BG358">
        <v>50962</v>
      </c>
      <c r="BH358">
        <v>53874</v>
      </c>
      <c r="BI358">
        <v>56786</v>
      </c>
      <c r="BJ358">
        <v>59698</v>
      </c>
      <c r="BK358">
        <v>62610</v>
      </c>
      <c r="BL358">
        <v>65522</v>
      </c>
      <c r="BM358">
        <v>68434</v>
      </c>
      <c r="BN358">
        <v>58250</v>
      </c>
      <c r="BO358">
        <v>76900</v>
      </c>
      <c r="BP358">
        <v>81560</v>
      </c>
      <c r="BQ358">
        <v>86220</v>
      </c>
      <c r="BR358">
        <v>90880</v>
      </c>
      <c r="BS358">
        <v>95540</v>
      </c>
      <c r="BT358">
        <v>100200</v>
      </c>
      <c r="BU358">
        <v>104860</v>
      </c>
      <c r="BV358">
        <v>109520</v>
      </c>
    </row>
    <row r="359" spans="1:74" x14ac:dyDescent="0.35">
      <c r="A359" s="298" t="s">
        <v>549</v>
      </c>
      <c r="C359" s="300">
        <v>37600</v>
      </c>
      <c r="D359" s="300">
        <v>37600</v>
      </c>
      <c r="E359" s="300">
        <v>43240</v>
      </c>
      <c r="F359" s="300">
        <v>43240</v>
      </c>
      <c r="G359" s="300">
        <v>43240</v>
      </c>
      <c r="H359" s="300">
        <v>44650</v>
      </c>
      <c r="I359" s="300">
        <v>47700</v>
      </c>
      <c r="J359" s="300">
        <v>50800</v>
      </c>
      <c r="K359" s="300">
        <v>53850</v>
      </c>
      <c r="L359" s="300">
        <v>56950</v>
      </c>
      <c r="M359" s="300">
        <v>60000</v>
      </c>
      <c r="N359" s="300">
        <v>63100</v>
      </c>
      <c r="O359" s="300">
        <v>66150</v>
      </c>
      <c r="P359" s="300">
        <v>69250</v>
      </c>
      <c r="Q359" s="300">
        <v>72300</v>
      </c>
      <c r="S359" s="381">
        <v>38450</v>
      </c>
      <c r="T359" s="382">
        <v>50800</v>
      </c>
      <c r="U359" s="382">
        <v>53876</v>
      </c>
      <c r="V359" s="382">
        <v>56952</v>
      </c>
      <c r="W359" s="382">
        <v>60028</v>
      </c>
      <c r="X359" s="382">
        <v>63104</v>
      </c>
      <c r="Y359" s="382">
        <v>66180</v>
      </c>
      <c r="Z359" s="382">
        <v>69256</v>
      </c>
      <c r="AA359" s="383">
        <v>72332</v>
      </c>
      <c r="AB359" s="381">
        <v>61500</v>
      </c>
      <c r="AC359" s="382">
        <v>81200</v>
      </c>
      <c r="AD359" s="382">
        <v>86120</v>
      </c>
      <c r="AE359" s="382">
        <v>91040</v>
      </c>
      <c r="AF359" s="382">
        <v>95960</v>
      </c>
      <c r="AG359" s="382">
        <v>100880</v>
      </c>
      <c r="AH359" s="382">
        <v>105800</v>
      </c>
      <c r="AI359" s="382">
        <v>110720</v>
      </c>
      <c r="AJ359" s="383">
        <v>115640</v>
      </c>
      <c r="AL359" s="382">
        <v>39200</v>
      </c>
      <c r="AM359" s="382">
        <v>51750</v>
      </c>
      <c r="AN359" s="382">
        <v>54886</v>
      </c>
      <c r="AO359" s="382">
        <v>58022</v>
      </c>
      <c r="AP359" s="382">
        <v>61158</v>
      </c>
      <c r="AQ359" s="382">
        <v>64294</v>
      </c>
      <c r="AR359" s="382">
        <v>67430</v>
      </c>
      <c r="AS359" s="382">
        <v>70566</v>
      </c>
      <c r="AT359" s="382">
        <v>73702</v>
      </c>
      <c r="AU359" s="381">
        <v>62700</v>
      </c>
      <c r="AV359" s="382">
        <v>82750</v>
      </c>
      <c r="AW359" s="382">
        <v>87766</v>
      </c>
      <c r="AX359" s="382">
        <v>92782</v>
      </c>
      <c r="AY359" s="382">
        <v>97798</v>
      </c>
      <c r="AZ359" s="382">
        <v>102814</v>
      </c>
      <c r="BA359" s="382">
        <v>107830</v>
      </c>
      <c r="BB359" s="382">
        <v>112846</v>
      </c>
      <c r="BC359" s="383">
        <v>117862</v>
      </c>
      <c r="BE359">
        <v>42400</v>
      </c>
      <c r="BF359">
        <v>56000</v>
      </c>
      <c r="BG359">
        <v>59392</v>
      </c>
      <c r="BH359">
        <v>62784</v>
      </c>
      <c r="BI359">
        <v>66176</v>
      </c>
      <c r="BJ359">
        <v>69568</v>
      </c>
      <c r="BK359">
        <v>72960</v>
      </c>
      <c r="BL359">
        <v>76352</v>
      </c>
      <c r="BM359">
        <v>79744</v>
      </c>
      <c r="BN359">
        <v>67850</v>
      </c>
      <c r="BO359">
        <v>89550</v>
      </c>
      <c r="BP359">
        <v>94978</v>
      </c>
      <c r="BQ359">
        <v>100406</v>
      </c>
      <c r="BR359">
        <v>105834</v>
      </c>
      <c r="BS359">
        <v>111262</v>
      </c>
      <c r="BT359">
        <v>116690</v>
      </c>
      <c r="BU359">
        <v>122118</v>
      </c>
      <c r="BV359">
        <v>127546</v>
      </c>
    </row>
    <row r="360" spans="1:74" x14ac:dyDescent="0.35">
      <c r="A360" s="298" t="s">
        <v>550</v>
      </c>
      <c r="C360" s="300">
        <v>37600</v>
      </c>
      <c r="D360" s="300">
        <v>37600</v>
      </c>
      <c r="E360" s="300">
        <v>43240</v>
      </c>
      <c r="F360" s="300">
        <v>43240</v>
      </c>
      <c r="G360" s="300">
        <v>43240</v>
      </c>
      <c r="H360" s="300">
        <v>43240</v>
      </c>
      <c r="I360" s="300">
        <v>43240</v>
      </c>
      <c r="J360" s="300">
        <v>43600</v>
      </c>
      <c r="K360" s="300">
        <v>46200</v>
      </c>
      <c r="L360" s="300">
        <v>48850</v>
      </c>
      <c r="M360" s="300">
        <v>51500</v>
      </c>
      <c r="N360" s="300">
        <v>54150</v>
      </c>
      <c r="O360" s="300">
        <v>56800</v>
      </c>
      <c r="P360" s="300">
        <v>59400</v>
      </c>
      <c r="Q360" s="300">
        <v>62050</v>
      </c>
      <c r="S360" s="381">
        <v>33000</v>
      </c>
      <c r="T360" s="382">
        <v>43600</v>
      </c>
      <c r="U360" s="382">
        <v>46240</v>
      </c>
      <c r="V360" s="382">
        <v>48880</v>
      </c>
      <c r="W360" s="382">
        <v>51520</v>
      </c>
      <c r="X360" s="382">
        <v>54160</v>
      </c>
      <c r="Y360" s="382">
        <v>56800</v>
      </c>
      <c r="Z360" s="382">
        <v>59440</v>
      </c>
      <c r="AA360" s="383">
        <v>62080</v>
      </c>
      <c r="AB360" s="381">
        <v>52800</v>
      </c>
      <c r="AC360" s="382">
        <v>69700</v>
      </c>
      <c r="AD360" s="382">
        <v>73924</v>
      </c>
      <c r="AE360" s="382">
        <v>78148</v>
      </c>
      <c r="AF360" s="382">
        <v>82372</v>
      </c>
      <c r="AG360" s="382">
        <v>86596</v>
      </c>
      <c r="AH360" s="382">
        <v>90820</v>
      </c>
      <c r="AI360" s="382">
        <v>95044</v>
      </c>
      <c r="AJ360" s="383">
        <v>99268</v>
      </c>
      <c r="AL360" s="382">
        <v>34650</v>
      </c>
      <c r="AM360" s="382">
        <v>45750</v>
      </c>
      <c r="AN360" s="382">
        <v>48522</v>
      </c>
      <c r="AO360" s="382">
        <v>51294</v>
      </c>
      <c r="AP360" s="382">
        <v>54066</v>
      </c>
      <c r="AQ360" s="382">
        <v>56838</v>
      </c>
      <c r="AR360" s="382">
        <v>59610</v>
      </c>
      <c r="AS360" s="382">
        <v>62382</v>
      </c>
      <c r="AT360" s="382">
        <v>65154</v>
      </c>
      <c r="AU360" s="381">
        <v>55450</v>
      </c>
      <c r="AV360" s="382">
        <v>73200</v>
      </c>
      <c r="AW360" s="382">
        <v>77636</v>
      </c>
      <c r="AX360" s="382">
        <v>82072</v>
      </c>
      <c r="AY360" s="382">
        <v>86508</v>
      </c>
      <c r="AZ360" s="382">
        <v>90944</v>
      </c>
      <c r="BA360" s="382">
        <v>95380</v>
      </c>
      <c r="BB360" s="382">
        <v>99816</v>
      </c>
      <c r="BC360" s="383">
        <v>104252</v>
      </c>
      <c r="BE360">
        <v>38750</v>
      </c>
      <c r="BF360">
        <v>51150</v>
      </c>
      <c r="BG360">
        <v>54250</v>
      </c>
      <c r="BH360">
        <v>57350</v>
      </c>
      <c r="BI360">
        <v>60450</v>
      </c>
      <c r="BJ360">
        <v>63550</v>
      </c>
      <c r="BK360">
        <v>66650</v>
      </c>
      <c r="BL360">
        <v>69750</v>
      </c>
      <c r="BM360">
        <v>72850</v>
      </c>
      <c r="BN360">
        <v>62000</v>
      </c>
      <c r="BO360">
        <v>81850</v>
      </c>
      <c r="BP360">
        <v>86810</v>
      </c>
      <c r="BQ360">
        <v>91770</v>
      </c>
      <c r="BR360">
        <v>96730</v>
      </c>
      <c r="BS360">
        <v>101690</v>
      </c>
      <c r="BT360">
        <v>106650</v>
      </c>
      <c r="BU360">
        <v>111610</v>
      </c>
      <c r="BV360">
        <v>116570</v>
      </c>
    </row>
    <row r="361" spans="1:74" x14ac:dyDescent="0.35">
      <c r="A361" s="298" t="s">
        <v>551</v>
      </c>
      <c r="C361" s="300">
        <v>37600</v>
      </c>
      <c r="D361" s="300">
        <v>37600</v>
      </c>
      <c r="E361" s="300">
        <v>43240</v>
      </c>
      <c r="F361" s="300">
        <v>43240</v>
      </c>
      <c r="G361" s="300">
        <v>43240</v>
      </c>
      <c r="H361" s="300">
        <v>43240</v>
      </c>
      <c r="I361" s="300">
        <v>43240</v>
      </c>
      <c r="J361" s="300">
        <v>43240</v>
      </c>
      <c r="K361" s="300">
        <v>45250</v>
      </c>
      <c r="L361" s="300">
        <v>47850</v>
      </c>
      <c r="M361" s="300">
        <v>50400</v>
      </c>
      <c r="N361" s="300">
        <v>53000</v>
      </c>
      <c r="O361" s="300">
        <v>55600</v>
      </c>
      <c r="P361" s="300">
        <v>58150</v>
      </c>
      <c r="Q361" s="300">
        <v>60750</v>
      </c>
      <c r="S361" s="381">
        <v>32300</v>
      </c>
      <c r="T361" s="382">
        <v>42650</v>
      </c>
      <c r="U361" s="382">
        <v>45234</v>
      </c>
      <c r="V361" s="382">
        <v>47818</v>
      </c>
      <c r="W361" s="382">
        <v>50402</v>
      </c>
      <c r="X361" s="382">
        <v>52986</v>
      </c>
      <c r="Y361" s="382">
        <v>55570</v>
      </c>
      <c r="Z361" s="382">
        <v>58154</v>
      </c>
      <c r="AA361" s="383">
        <v>60738</v>
      </c>
      <c r="AB361" s="381">
        <v>51700</v>
      </c>
      <c r="AC361" s="382">
        <v>68250</v>
      </c>
      <c r="AD361" s="382">
        <v>72386</v>
      </c>
      <c r="AE361" s="382">
        <v>76522</v>
      </c>
      <c r="AF361" s="382">
        <v>80658</v>
      </c>
      <c r="AG361" s="382">
        <v>84794</v>
      </c>
      <c r="AH361" s="382">
        <v>88930</v>
      </c>
      <c r="AI361" s="382">
        <v>93066</v>
      </c>
      <c r="AJ361" s="383">
        <v>97202</v>
      </c>
      <c r="AL361" s="382">
        <v>32550</v>
      </c>
      <c r="AM361" s="382">
        <v>43000</v>
      </c>
      <c r="AN361" s="382">
        <v>45604</v>
      </c>
      <c r="AO361" s="382">
        <v>48208</v>
      </c>
      <c r="AP361" s="382">
        <v>50812</v>
      </c>
      <c r="AQ361" s="382">
        <v>53416</v>
      </c>
      <c r="AR361" s="382">
        <v>56020</v>
      </c>
      <c r="AS361" s="382">
        <v>58624</v>
      </c>
      <c r="AT361" s="382">
        <v>61228</v>
      </c>
      <c r="AU361" s="381">
        <v>52100</v>
      </c>
      <c r="AV361" s="382">
        <v>68750</v>
      </c>
      <c r="AW361" s="382">
        <v>72918</v>
      </c>
      <c r="AX361" s="382">
        <v>77086</v>
      </c>
      <c r="AY361" s="382">
        <v>81254</v>
      </c>
      <c r="AZ361" s="382">
        <v>85422</v>
      </c>
      <c r="BA361" s="382">
        <v>89590</v>
      </c>
      <c r="BB361" s="382">
        <v>93758</v>
      </c>
      <c r="BC361" s="383">
        <v>97926</v>
      </c>
      <c r="BE361">
        <v>36400</v>
      </c>
      <c r="BF361">
        <v>48050</v>
      </c>
      <c r="BG361">
        <v>50962</v>
      </c>
      <c r="BH361">
        <v>53874</v>
      </c>
      <c r="BI361">
        <v>56786</v>
      </c>
      <c r="BJ361">
        <v>59698</v>
      </c>
      <c r="BK361">
        <v>62610</v>
      </c>
      <c r="BL361">
        <v>65522</v>
      </c>
      <c r="BM361">
        <v>68434</v>
      </c>
      <c r="BN361">
        <v>58250</v>
      </c>
      <c r="BO361">
        <v>76900</v>
      </c>
      <c r="BP361">
        <v>81560</v>
      </c>
      <c r="BQ361">
        <v>86220</v>
      </c>
      <c r="BR361">
        <v>90880</v>
      </c>
      <c r="BS361">
        <v>95540</v>
      </c>
      <c r="BT361">
        <v>100200</v>
      </c>
      <c r="BU361">
        <v>104860</v>
      </c>
      <c r="BV361">
        <v>109520</v>
      </c>
    </row>
    <row r="362" spans="1:74" x14ac:dyDescent="0.35">
      <c r="A362" s="298" t="s">
        <v>552</v>
      </c>
      <c r="C362" s="300">
        <v>37600</v>
      </c>
      <c r="D362" s="300">
        <v>37600</v>
      </c>
      <c r="E362" s="300">
        <v>43240</v>
      </c>
      <c r="F362" s="300">
        <v>43240</v>
      </c>
      <c r="G362" s="300">
        <v>43240</v>
      </c>
      <c r="H362" s="300">
        <v>43240</v>
      </c>
      <c r="I362" s="300">
        <v>43240</v>
      </c>
      <c r="J362" s="300">
        <v>43240</v>
      </c>
      <c r="K362" s="300">
        <v>45250</v>
      </c>
      <c r="L362" s="300">
        <v>47850</v>
      </c>
      <c r="M362" s="300">
        <v>50400</v>
      </c>
      <c r="N362" s="300">
        <v>53000</v>
      </c>
      <c r="O362" s="300">
        <v>55600</v>
      </c>
      <c r="P362" s="300">
        <v>58150</v>
      </c>
      <c r="Q362" s="300">
        <v>60750</v>
      </c>
      <c r="S362" s="381">
        <v>32300</v>
      </c>
      <c r="T362" s="382">
        <v>42650</v>
      </c>
      <c r="U362" s="382">
        <v>45234</v>
      </c>
      <c r="V362" s="382">
        <v>47818</v>
      </c>
      <c r="W362" s="382">
        <v>50402</v>
      </c>
      <c r="X362" s="382">
        <v>52986</v>
      </c>
      <c r="Y362" s="382">
        <v>55570</v>
      </c>
      <c r="Z362" s="382">
        <v>58154</v>
      </c>
      <c r="AA362" s="383">
        <v>60738</v>
      </c>
      <c r="AB362" s="381">
        <v>51700</v>
      </c>
      <c r="AC362" s="382">
        <v>68250</v>
      </c>
      <c r="AD362" s="382">
        <v>72386</v>
      </c>
      <c r="AE362" s="382">
        <v>76522</v>
      </c>
      <c r="AF362" s="382">
        <v>80658</v>
      </c>
      <c r="AG362" s="382">
        <v>84794</v>
      </c>
      <c r="AH362" s="382">
        <v>88930</v>
      </c>
      <c r="AI362" s="382">
        <v>93066</v>
      </c>
      <c r="AJ362" s="383">
        <v>97202</v>
      </c>
      <c r="AL362" s="382">
        <v>32550</v>
      </c>
      <c r="AM362" s="382">
        <v>43000</v>
      </c>
      <c r="AN362" s="382">
        <v>45604</v>
      </c>
      <c r="AO362" s="382">
        <v>48208</v>
      </c>
      <c r="AP362" s="382">
        <v>50812</v>
      </c>
      <c r="AQ362" s="382">
        <v>53416</v>
      </c>
      <c r="AR362" s="382">
        <v>56020</v>
      </c>
      <c r="AS362" s="382">
        <v>58624</v>
      </c>
      <c r="AT362" s="382">
        <v>61228</v>
      </c>
      <c r="AU362" s="381">
        <v>52100</v>
      </c>
      <c r="AV362" s="382">
        <v>68750</v>
      </c>
      <c r="AW362" s="382">
        <v>72918</v>
      </c>
      <c r="AX362" s="382">
        <v>77086</v>
      </c>
      <c r="AY362" s="382">
        <v>81254</v>
      </c>
      <c r="AZ362" s="382">
        <v>85422</v>
      </c>
      <c r="BA362" s="382">
        <v>89590</v>
      </c>
      <c r="BB362" s="382">
        <v>93758</v>
      </c>
      <c r="BC362" s="383">
        <v>97926</v>
      </c>
      <c r="BE362">
        <v>36400</v>
      </c>
      <c r="BF362">
        <v>48050</v>
      </c>
      <c r="BG362">
        <v>50962</v>
      </c>
      <c r="BH362">
        <v>53874</v>
      </c>
      <c r="BI362">
        <v>56786</v>
      </c>
      <c r="BJ362">
        <v>59698</v>
      </c>
      <c r="BK362">
        <v>62610</v>
      </c>
      <c r="BL362">
        <v>65522</v>
      </c>
      <c r="BM362">
        <v>68434</v>
      </c>
      <c r="BN362">
        <v>58250</v>
      </c>
      <c r="BO362">
        <v>76900</v>
      </c>
      <c r="BP362">
        <v>81560</v>
      </c>
      <c r="BQ362">
        <v>86220</v>
      </c>
      <c r="BR362">
        <v>90880</v>
      </c>
      <c r="BS362">
        <v>95540</v>
      </c>
      <c r="BT362">
        <v>100200</v>
      </c>
      <c r="BU362">
        <v>104860</v>
      </c>
      <c r="BV362">
        <v>109520</v>
      </c>
    </row>
    <row r="363" spans="1:74" x14ac:dyDescent="0.35">
      <c r="A363" s="298" t="s">
        <v>553</v>
      </c>
      <c r="C363" s="300">
        <v>37600</v>
      </c>
      <c r="D363" s="300">
        <v>37600</v>
      </c>
      <c r="E363" s="300">
        <v>43240</v>
      </c>
      <c r="F363" s="300">
        <v>43240</v>
      </c>
      <c r="G363" s="300">
        <v>43240</v>
      </c>
      <c r="H363" s="300">
        <v>43240</v>
      </c>
      <c r="I363" s="300">
        <v>43240</v>
      </c>
      <c r="J363" s="300">
        <v>43240</v>
      </c>
      <c r="K363" s="300">
        <v>45250</v>
      </c>
      <c r="L363" s="300">
        <v>47850</v>
      </c>
      <c r="M363" s="300">
        <v>50400</v>
      </c>
      <c r="N363" s="300">
        <v>53000</v>
      </c>
      <c r="O363" s="300">
        <v>55600</v>
      </c>
      <c r="P363" s="300">
        <v>58150</v>
      </c>
      <c r="Q363" s="300">
        <v>60750</v>
      </c>
      <c r="S363" s="381">
        <v>32300</v>
      </c>
      <c r="T363" s="382">
        <v>42650</v>
      </c>
      <c r="U363" s="382">
        <v>45234</v>
      </c>
      <c r="V363" s="382">
        <v>47818</v>
      </c>
      <c r="W363" s="382">
        <v>50402</v>
      </c>
      <c r="X363" s="382">
        <v>52986</v>
      </c>
      <c r="Y363" s="382">
        <v>55570</v>
      </c>
      <c r="Z363" s="382">
        <v>58154</v>
      </c>
      <c r="AA363" s="383">
        <v>60738</v>
      </c>
      <c r="AB363" s="381">
        <v>51700</v>
      </c>
      <c r="AC363" s="382">
        <v>68250</v>
      </c>
      <c r="AD363" s="382">
        <v>72386</v>
      </c>
      <c r="AE363" s="382">
        <v>76522</v>
      </c>
      <c r="AF363" s="382">
        <v>80658</v>
      </c>
      <c r="AG363" s="382">
        <v>84794</v>
      </c>
      <c r="AH363" s="382">
        <v>88930</v>
      </c>
      <c r="AI363" s="382">
        <v>93066</v>
      </c>
      <c r="AJ363" s="383">
        <v>97202</v>
      </c>
      <c r="AL363" s="382">
        <v>32700</v>
      </c>
      <c r="AM363" s="382">
        <v>43200</v>
      </c>
      <c r="AN363" s="382">
        <v>45816</v>
      </c>
      <c r="AO363" s="382">
        <v>48432</v>
      </c>
      <c r="AP363" s="382">
        <v>51048</v>
      </c>
      <c r="AQ363" s="382">
        <v>53664</v>
      </c>
      <c r="AR363" s="382">
        <v>56280</v>
      </c>
      <c r="AS363" s="382">
        <v>58896</v>
      </c>
      <c r="AT363" s="382">
        <v>61512</v>
      </c>
      <c r="AU363" s="381">
        <v>52300</v>
      </c>
      <c r="AV363" s="382">
        <v>69050</v>
      </c>
      <c r="AW363" s="382">
        <v>73234</v>
      </c>
      <c r="AX363" s="382">
        <v>77418</v>
      </c>
      <c r="AY363" s="382">
        <v>81602</v>
      </c>
      <c r="AZ363" s="382">
        <v>85786</v>
      </c>
      <c r="BA363" s="382">
        <v>89970</v>
      </c>
      <c r="BB363" s="382">
        <v>94154</v>
      </c>
      <c r="BC363" s="383">
        <v>98338</v>
      </c>
      <c r="BE363">
        <v>36550</v>
      </c>
      <c r="BF363">
        <v>48250</v>
      </c>
      <c r="BG363">
        <v>51174</v>
      </c>
      <c r="BH363">
        <v>54098</v>
      </c>
      <c r="BI363">
        <v>57022</v>
      </c>
      <c r="BJ363">
        <v>59946</v>
      </c>
      <c r="BK363">
        <v>62870</v>
      </c>
      <c r="BL363">
        <v>65794</v>
      </c>
      <c r="BM363">
        <v>68718</v>
      </c>
      <c r="BN363">
        <v>58500</v>
      </c>
      <c r="BO363">
        <v>77200</v>
      </c>
      <c r="BP363">
        <v>81880</v>
      </c>
      <c r="BQ363">
        <v>86560</v>
      </c>
      <c r="BR363">
        <v>91240</v>
      </c>
      <c r="BS363">
        <v>95920</v>
      </c>
      <c r="BT363">
        <v>100600</v>
      </c>
      <c r="BU363">
        <v>105280</v>
      </c>
      <c r="BV363">
        <v>109960</v>
      </c>
    </row>
    <row r="364" spans="1:74" x14ac:dyDescent="0.35">
      <c r="A364" s="298" t="s">
        <v>554</v>
      </c>
      <c r="C364" s="300">
        <v>37600</v>
      </c>
      <c r="D364" s="300">
        <v>37600</v>
      </c>
      <c r="E364" s="300">
        <v>43240</v>
      </c>
      <c r="F364" s="300">
        <v>43240</v>
      </c>
      <c r="G364" s="300">
        <v>43240</v>
      </c>
      <c r="H364" s="300">
        <v>43240</v>
      </c>
      <c r="I364" s="300">
        <v>43240</v>
      </c>
      <c r="J364" s="300">
        <v>43240</v>
      </c>
      <c r="K364" s="300">
        <v>45450</v>
      </c>
      <c r="L364" s="300">
        <v>48050</v>
      </c>
      <c r="M364" s="300">
        <v>50650</v>
      </c>
      <c r="N364" s="300">
        <v>53250</v>
      </c>
      <c r="O364" s="300">
        <v>55850</v>
      </c>
      <c r="P364" s="300">
        <v>58450</v>
      </c>
      <c r="Q364" s="300">
        <v>61050</v>
      </c>
      <c r="S364" s="381">
        <v>32550</v>
      </c>
      <c r="T364" s="382">
        <v>43000</v>
      </c>
      <c r="U364" s="382">
        <v>45604</v>
      </c>
      <c r="V364" s="382">
        <v>48208</v>
      </c>
      <c r="W364" s="382">
        <v>50812</v>
      </c>
      <c r="X364" s="382">
        <v>53416</v>
      </c>
      <c r="Y364" s="382">
        <v>56020</v>
      </c>
      <c r="Z364" s="382">
        <v>58624</v>
      </c>
      <c r="AA364" s="383">
        <v>61228</v>
      </c>
      <c r="AB364" s="381">
        <v>52100</v>
      </c>
      <c r="AC364" s="382">
        <v>68750</v>
      </c>
      <c r="AD364" s="382">
        <v>72918</v>
      </c>
      <c r="AE364" s="382">
        <v>77086</v>
      </c>
      <c r="AF364" s="382">
        <v>81254</v>
      </c>
      <c r="AG364" s="382">
        <v>85422</v>
      </c>
      <c r="AH364" s="382">
        <v>89590</v>
      </c>
      <c r="AI364" s="382">
        <v>93758</v>
      </c>
      <c r="AJ364" s="383">
        <v>97926</v>
      </c>
      <c r="AL364" s="382">
        <v>32550</v>
      </c>
      <c r="AM364" s="382">
        <v>43000</v>
      </c>
      <c r="AN364" s="382">
        <v>45604</v>
      </c>
      <c r="AO364" s="382">
        <v>48208</v>
      </c>
      <c r="AP364" s="382">
        <v>50812</v>
      </c>
      <c r="AQ364" s="382">
        <v>53416</v>
      </c>
      <c r="AR364" s="382">
        <v>56020</v>
      </c>
      <c r="AS364" s="382">
        <v>58624</v>
      </c>
      <c r="AT364" s="382">
        <v>61228</v>
      </c>
      <c r="AU364" s="381">
        <v>52100</v>
      </c>
      <c r="AV364" s="382">
        <v>68750</v>
      </c>
      <c r="AW364" s="382">
        <v>72918</v>
      </c>
      <c r="AX364" s="382">
        <v>77086</v>
      </c>
      <c r="AY364" s="382">
        <v>81254</v>
      </c>
      <c r="AZ364" s="382">
        <v>85422</v>
      </c>
      <c r="BA364" s="382">
        <v>89590</v>
      </c>
      <c r="BB364" s="382">
        <v>93758</v>
      </c>
      <c r="BC364" s="383">
        <v>97926</v>
      </c>
      <c r="BE364">
        <v>36400</v>
      </c>
      <c r="BF364">
        <v>48050</v>
      </c>
      <c r="BG364">
        <v>50962</v>
      </c>
      <c r="BH364">
        <v>53874</v>
      </c>
      <c r="BI364">
        <v>56786</v>
      </c>
      <c r="BJ364">
        <v>59698</v>
      </c>
      <c r="BK364">
        <v>62610</v>
      </c>
      <c r="BL364">
        <v>65522</v>
      </c>
      <c r="BM364">
        <v>68434</v>
      </c>
      <c r="BN364">
        <v>58250</v>
      </c>
      <c r="BO364">
        <v>76900</v>
      </c>
      <c r="BP364">
        <v>81560</v>
      </c>
      <c r="BQ364">
        <v>86220</v>
      </c>
      <c r="BR364">
        <v>90880</v>
      </c>
      <c r="BS364">
        <v>95540</v>
      </c>
      <c r="BT364">
        <v>100200</v>
      </c>
      <c r="BU364">
        <v>104860</v>
      </c>
      <c r="BV364">
        <v>109520</v>
      </c>
    </row>
    <row r="365" spans="1:74" x14ac:dyDescent="0.35">
      <c r="A365" s="298" t="s">
        <v>555</v>
      </c>
      <c r="C365" s="300">
        <v>37600</v>
      </c>
      <c r="D365" s="300">
        <v>37600</v>
      </c>
      <c r="E365" s="300">
        <v>43240</v>
      </c>
      <c r="F365" s="300">
        <v>43240</v>
      </c>
      <c r="G365" s="300">
        <v>43240</v>
      </c>
      <c r="H365" s="300">
        <v>43240</v>
      </c>
      <c r="I365" s="300">
        <v>43240</v>
      </c>
      <c r="J365" s="300">
        <v>43240</v>
      </c>
      <c r="K365" s="300">
        <v>44550</v>
      </c>
      <c r="L365" s="300">
        <v>47100</v>
      </c>
      <c r="M365" s="300">
        <v>49650</v>
      </c>
      <c r="N365" s="300">
        <v>52200</v>
      </c>
      <c r="O365" s="300">
        <v>54700</v>
      </c>
      <c r="P365" s="300">
        <v>57250</v>
      </c>
      <c r="Q365" s="300">
        <v>59800</v>
      </c>
      <c r="S365" s="381">
        <v>32150</v>
      </c>
      <c r="T365" s="382">
        <v>42450</v>
      </c>
      <c r="U365" s="382">
        <v>45022</v>
      </c>
      <c r="V365" s="382">
        <v>47594</v>
      </c>
      <c r="W365" s="382">
        <v>50166</v>
      </c>
      <c r="X365" s="382">
        <v>52738</v>
      </c>
      <c r="Y365" s="382">
        <v>55310</v>
      </c>
      <c r="Z365" s="382">
        <v>57882</v>
      </c>
      <c r="AA365" s="383">
        <v>60454</v>
      </c>
      <c r="AB365" s="381">
        <v>51450</v>
      </c>
      <c r="AC365" s="382">
        <v>67900</v>
      </c>
      <c r="AD365" s="382">
        <v>72016</v>
      </c>
      <c r="AE365" s="382">
        <v>76132</v>
      </c>
      <c r="AF365" s="382">
        <v>80248</v>
      </c>
      <c r="AG365" s="382">
        <v>84364</v>
      </c>
      <c r="AH365" s="382">
        <v>88480</v>
      </c>
      <c r="AI365" s="382">
        <v>92596</v>
      </c>
      <c r="AJ365" s="383">
        <v>96712</v>
      </c>
      <c r="AL365" s="382">
        <v>33350</v>
      </c>
      <c r="AM365" s="382">
        <v>44050</v>
      </c>
      <c r="AN365" s="382">
        <v>46718</v>
      </c>
      <c r="AO365" s="382">
        <v>49386</v>
      </c>
      <c r="AP365" s="382">
        <v>52054</v>
      </c>
      <c r="AQ365" s="382">
        <v>54722</v>
      </c>
      <c r="AR365" s="382">
        <v>57390</v>
      </c>
      <c r="AS365" s="382">
        <v>60058</v>
      </c>
      <c r="AT365" s="382">
        <v>62726</v>
      </c>
      <c r="AU365" s="381">
        <v>53350</v>
      </c>
      <c r="AV365" s="382">
        <v>70400</v>
      </c>
      <c r="AW365" s="382">
        <v>74668</v>
      </c>
      <c r="AX365" s="382">
        <v>78936</v>
      </c>
      <c r="AY365" s="382">
        <v>83204</v>
      </c>
      <c r="AZ365" s="382">
        <v>87472</v>
      </c>
      <c r="BA365" s="382">
        <v>91740</v>
      </c>
      <c r="BB365" s="382">
        <v>96008</v>
      </c>
      <c r="BC365" s="383">
        <v>100276</v>
      </c>
      <c r="BE365">
        <v>36500</v>
      </c>
      <c r="BF365">
        <v>48200</v>
      </c>
      <c r="BG365">
        <v>51120</v>
      </c>
      <c r="BH365">
        <v>54040</v>
      </c>
      <c r="BI365">
        <v>56960</v>
      </c>
      <c r="BJ365">
        <v>59880</v>
      </c>
      <c r="BK365">
        <v>62800</v>
      </c>
      <c r="BL365">
        <v>65720</v>
      </c>
      <c r="BM365">
        <v>68640</v>
      </c>
      <c r="BN365">
        <v>58400</v>
      </c>
      <c r="BO365">
        <v>77100</v>
      </c>
      <c r="BP365">
        <v>81772</v>
      </c>
      <c r="BQ365">
        <v>86444</v>
      </c>
      <c r="BR365">
        <v>91116</v>
      </c>
      <c r="BS365">
        <v>95788</v>
      </c>
      <c r="BT365">
        <v>100460</v>
      </c>
      <c r="BU365">
        <v>105132</v>
      </c>
      <c r="BV365">
        <v>109804</v>
      </c>
    </row>
    <row r="366" spans="1:74" x14ac:dyDescent="0.35">
      <c r="A366" s="298" t="s">
        <v>556</v>
      </c>
      <c r="C366" s="300">
        <v>40950</v>
      </c>
      <c r="D366" s="300">
        <v>40950</v>
      </c>
      <c r="E366" s="300">
        <v>47092.5</v>
      </c>
      <c r="F366" s="300">
        <v>47092.5</v>
      </c>
      <c r="G366" s="300">
        <v>47750</v>
      </c>
      <c r="H366" s="300">
        <v>51300</v>
      </c>
      <c r="I366" s="300">
        <v>54850</v>
      </c>
      <c r="J366" s="300">
        <v>58350</v>
      </c>
      <c r="K366" s="300">
        <v>61900</v>
      </c>
      <c r="L366" s="300">
        <v>65450</v>
      </c>
      <c r="M366" s="300">
        <v>69000</v>
      </c>
      <c r="N366" s="300">
        <v>72500</v>
      </c>
      <c r="O366" s="300">
        <v>76050</v>
      </c>
      <c r="P366" s="300">
        <v>79600</v>
      </c>
      <c r="Q366" s="300">
        <v>83100</v>
      </c>
      <c r="S366" s="381">
        <v>44200</v>
      </c>
      <c r="T366" s="382">
        <v>58350</v>
      </c>
      <c r="U366" s="382">
        <v>61886</v>
      </c>
      <c r="V366" s="382">
        <v>65422</v>
      </c>
      <c r="W366" s="382">
        <v>68958</v>
      </c>
      <c r="X366" s="382">
        <v>72494</v>
      </c>
      <c r="Y366" s="382">
        <v>76030</v>
      </c>
      <c r="Z366" s="382">
        <v>79566</v>
      </c>
      <c r="AA366" s="383">
        <v>83102</v>
      </c>
      <c r="AB366" s="381">
        <v>70700</v>
      </c>
      <c r="AC366" s="382">
        <v>93300</v>
      </c>
      <c r="AD366" s="382">
        <v>98956</v>
      </c>
      <c r="AE366" s="382">
        <v>104612</v>
      </c>
      <c r="AF366" s="382">
        <v>110268</v>
      </c>
      <c r="AG366" s="382">
        <v>115924</v>
      </c>
      <c r="AH366" s="382">
        <v>121580</v>
      </c>
      <c r="AI366" s="382">
        <v>127236</v>
      </c>
      <c r="AJ366" s="383">
        <v>132892</v>
      </c>
      <c r="AL366" s="382">
        <v>44200</v>
      </c>
      <c r="AM366" s="382">
        <v>58350</v>
      </c>
      <c r="AN366" s="382">
        <v>61886</v>
      </c>
      <c r="AO366" s="382">
        <v>65422</v>
      </c>
      <c r="AP366" s="382">
        <v>68958</v>
      </c>
      <c r="AQ366" s="382">
        <v>72494</v>
      </c>
      <c r="AR366" s="382">
        <v>76030</v>
      </c>
      <c r="AS366" s="382">
        <v>79566</v>
      </c>
      <c r="AT366" s="382">
        <v>83102</v>
      </c>
      <c r="AU366" s="381">
        <v>70700</v>
      </c>
      <c r="AV366" s="382">
        <v>93300</v>
      </c>
      <c r="AW366" s="382">
        <v>98956</v>
      </c>
      <c r="AX366" s="382">
        <v>104612</v>
      </c>
      <c r="AY366" s="382">
        <v>110268</v>
      </c>
      <c r="AZ366" s="382">
        <v>115924</v>
      </c>
      <c r="BA366" s="382">
        <v>121580</v>
      </c>
      <c r="BB366" s="382">
        <v>127236</v>
      </c>
      <c r="BC366" s="383">
        <v>132892</v>
      </c>
      <c r="BE366">
        <v>47250</v>
      </c>
      <c r="BF366">
        <v>62400</v>
      </c>
      <c r="BG366">
        <v>66180</v>
      </c>
      <c r="BH366">
        <v>69960</v>
      </c>
      <c r="BI366">
        <v>73740</v>
      </c>
      <c r="BJ366">
        <v>77520</v>
      </c>
      <c r="BK366">
        <v>81300</v>
      </c>
      <c r="BL366">
        <v>85080</v>
      </c>
      <c r="BM366">
        <v>88860</v>
      </c>
      <c r="BN366">
        <v>75600</v>
      </c>
      <c r="BO366">
        <v>99800</v>
      </c>
      <c r="BP366">
        <v>105848</v>
      </c>
      <c r="BQ366">
        <v>111896</v>
      </c>
      <c r="BR366">
        <v>117944</v>
      </c>
      <c r="BS366">
        <v>123992</v>
      </c>
      <c r="BT366">
        <v>130040</v>
      </c>
      <c r="BU366">
        <v>136088</v>
      </c>
      <c r="BV366">
        <v>142136</v>
      </c>
    </row>
    <row r="367" spans="1:74" x14ac:dyDescent="0.35">
      <c r="A367" s="298" t="s">
        <v>557</v>
      </c>
      <c r="C367" s="300">
        <v>37600</v>
      </c>
      <c r="D367" s="300">
        <v>37600</v>
      </c>
      <c r="E367" s="300">
        <v>43240</v>
      </c>
      <c r="F367" s="300">
        <v>43240</v>
      </c>
      <c r="G367" s="300">
        <v>43240</v>
      </c>
      <c r="H367" s="300">
        <v>43240</v>
      </c>
      <c r="I367" s="300">
        <v>43240</v>
      </c>
      <c r="J367" s="300">
        <v>43240</v>
      </c>
      <c r="K367" s="300">
        <v>45250</v>
      </c>
      <c r="L367" s="300">
        <v>47850</v>
      </c>
      <c r="M367" s="300">
        <v>50400</v>
      </c>
      <c r="N367" s="300">
        <v>53000</v>
      </c>
      <c r="O367" s="300">
        <v>55600</v>
      </c>
      <c r="P367" s="300">
        <v>58150</v>
      </c>
      <c r="Q367" s="300">
        <v>60750</v>
      </c>
      <c r="S367" s="381">
        <v>32300</v>
      </c>
      <c r="T367" s="382">
        <v>42650</v>
      </c>
      <c r="U367" s="382">
        <v>45234</v>
      </c>
      <c r="V367" s="382">
        <v>47818</v>
      </c>
      <c r="W367" s="382">
        <v>50402</v>
      </c>
      <c r="X367" s="382">
        <v>52986</v>
      </c>
      <c r="Y367" s="382">
        <v>55570</v>
      </c>
      <c r="Z367" s="382">
        <v>58154</v>
      </c>
      <c r="AA367" s="383">
        <v>60738</v>
      </c>
      <c r="AB367" s="381">
        <v>51700</v>
      </c>
      <c r="AC367" s="382">
        <v>68250</v>
      </c>
      <c r="AD367" s="382">
        <v>72386</v>
      </c>
      <c r="AE367" s="382">
        <v>76522</v>
      </c>
      <c r="AF367" s="382">
        <v>80658</v>
      </c>
      <c r="AG367" s="382">
        <v>84794</v>
      </c>
      <c r="AH367" s="382">
        <v>88930</v>
      </c>
      <c r="AI367" s="382">
        <v>93066</v>
      </c>
      <c r="AJ367" s="383">
        <v>97202</v>
      </c>
      <c r="AL367" s="382">
        <v>32550</v>
      </c>
      <c r="AM367" s="382">
        <v>43000</v>
      </c>
      <c r="AN367" s="382">
        <v>45604</v>
      </c>
      <c r="AO367" s="382">
        <v>48208</v>
      </c>
      <c r="AP367" s="382">
        <v>50812</v>
      </c>
      <c r="AQ367" s="382">
        <v>53416</v>
      </c>
      <c r="AR367" s="382">
        <v>56020</v>
      </c>
      <c r="AS367" s="382">
        <v>58624</v>
      </c>
      <c r="AT367" s="382">
        <v>61228</v>
      </c>
      <c r="AU367" s="381">
        <v>52100</v>
      </c>
      <c r="AV367" s="382">
        <v>68750</v>
      </c>
      <c r="AW367" s="382">
        <v>72918</v>
      </c>
      <c r="AX367" s="382">
        <v>77086</v>
      </c>
      <c r="AY367" s="382">
        <v>81254</v>
      </c>
      <c r="AZ367" s="382">
        <v>85422</v>
      </c>
      <c r="BA367" s="382">
        <v>89590</v>
      </c>
      <c r="BB367" s="382">
        <v>93758</v>
      </c>
      <c r="BC367" s="383">
        <v>97926</v>
      </c>
      <c r="BE367">
        <v>36400</v>
      </c>
      <c r="BF367">
        <v>48050</v>
      </c>
      <c r="BG367">
        <v>50962</v>
      </c>
      <c r="BH367">
        <v>53874</v>
      </c>
      <c r="BI367">
        <v>56786</v>
      </c>
      <c r="BJ367">
        <v>59698</v>
      </c>
      <c r="BK367">
        <v>62610</v>
      </c>
      <c r="BL367">
        <v>65522</v>
      </c>
      <c r="BM367">
        <v>68434</v>
      </c>
      <c r="BN367">
        <v>58250</v>
      </c>
      <c r="BO367">
        <v>76900</v>
      </c>
      <c r="BP367">
        <v>81560</v>
      </c>
      <c r="BQ367">
        <v>86220</v>
      </c>
      <c r="BR367">
        <v>90880</v>
      </c>
      <c r="BS367">
        <v>95540</v>
      </c>
      <c r="BT367">
        <v>100200</v>
      </c>
      <c r="BU367">
        <v>104860</v>
      </c>
      <c r="BV367">
        <v>109520</v>
      </c>
    </row>
    <row r="368" spans="1:74" x14ac:dyDescent="0.35">
      <c r="A368" s="298" t="s">
        <v>558</v>
      </c>
      <c r="C368" s="300">
        <v>37600</v>
      </c>
      <c r="D368" s="300">
        <v>37600</v>
      </c>
      <c r="E368" s="300">
        <v>43240</v>
      </c>
      <c r="F368" s="300">
        <v>43240</v>
      </c>
      <c r="G368" s="300">
        <v>43240</v>
      </c>
      <c r="H368" s="300">
        <v>43240</v>
      </c>
      <c r="I368" s="300">
        <v>43240</v>
      </c>
      <c r="J368" s="300">
        <v>43240</v>
      </c>
      <c r="K368" s="300">
        <v>45250</v>
      </c>
      <c r="L368" s="300">
        <v>47850</v>
      </c>
      <c r="M368" s="300">
        <v>50400</v>
      </c>
      <c r="N368" s="300">
        <v>53000</v>
      </c>
      <c r="O368" s="300">
        <v>55600</v>
      </c>
      <c r="P368" s="300">
        <v>58150</v>
      </c>
      <c r="Q368" s="300">
        <v>60750</v>
      </c>
      <c r="S368" s="381">
        <v>32300</v>
      </c>
      <c r="T368" s="382">
        <v>42650</v>
      </c>
      <c r="U368" s="382">
        <v>45234</v>
      </c>
      <c r="V368" s="382">
        <v>47818</v>
      </c>
      <c r="W368" s="382">
        <v>50402</v>
      </c>
      <c r="X368" s="382">
        <v>52986</v>
      </c>
      <c r="Y368" s="382">
        <v>55570</v>
      </c>
      <c r="Z368" s="382">
        <v>58154</v>
      </c>
      <c r="AA368" s="383">
        <v>60738</v>
      </c>
      <c r="AB368" s="381">
        <v>51700</v>
      </c>
      <c r="AC368" s="382">
        <v>68250</v>
      </c>
      <c r="AD368" s="382">
        <v>72386</v>
      </c>
      <c r="AE368" s="382">
        <v>76522</v>
      </c>
      <c r="AF368" s="382">
        <v>80658</v>
      </c>
      <c r="AG368" s="382">
        <v>84794</v>
      </c>
      <c r="AH368" s="382">
        <v>88930</v>
      </c>
      <c r="AI368" s="382">
        <v>93066</v>
      </c>
      <c r="AJ368" s="383">
        <v>97202</v>
      </c>
      <c r="AL368" s="382">
        <v>32550</v>
      </c>
      <c r="AM368" s="382">
        <v>43000</v>
      </c>
      <c r="AN368" s="382">
        <v>45604</v>
      </c>
      <c r="AO368" s="382">
        <v>48208</v>
      </c>
      <c r="AP368" s="382">
        <v>50812</v>
      </c>
      <c r="AQ368" s="382">
        <v>53416</v>
      </c>
      <c r="AR368" s="382">
        <v>56020</v>
      </c>
      <c r="AS368" s="382">
        <v>58624</v>
      </c>
      <c r="AT368" s="382">
        <v>61228</v>
      </c>
      <c r="AU368" s="381">
        <v>52100</v>
      </c>
      <c r="AV368" s="382">
        <v>68750</v>
      </c>
      <c r="AW368" s="382">
        <v>72918</v>
      </c>
      <c r="AX368" s="382">
        <v>77086</v>
      </c>
      <c r="AY368" s="382">
        <v>81254</v>
      </c>
      <c r="AZ368" s="382">
        <v>85422</v>
      </c>
      <c r="BA368" s="382">
        <v>89590</v>
      </c>
      <c r="BB368" s="382">
        <v>93758</v>
      </c>
      <c r="BC368" s="383">
        <v>97926</v>
      </c>
      <c r="BE368">
        <v>36400</v>
      </c>
      <c r="BF368">
        <v>48050</v>
      </c>
      <c r="BG368">
        <v>50962</v>
      </c>
      <c r="BH368">
        <v>53874</v>
      </c>
      <c r="BI368">
        <v>56786</v>
      </c>
      <c r="BJ368">
        <v>59698</v>
      </c>
      <c r="BK368">
        <v>62610</v>
      </c>
      <c r="BL368">
        <v>65522</v>
      </c>
      <c r="BM368">
        <v>68434</v>
      </c>
      <c r="BN368">
        <v>58250</v>
      </c>
      <c r="BO368">
        <v>76900</v>
      </c>
      <c r="BP368">
        <v>81560</v>
      </c>
      <c r="BQ368">
        <v>86220</v>
      </c>
      <c r="BR368">
        <v>90880</v>
      </c>
      <c r="BS368">
        <v>95540</v>
      </c>
      <c r="BT368">
        <v>100200</v>
      </c>
      <c r="BU368">
        <v>104860</v>
      </c>
      <c r="BV368">
        <v>109520</v>
      </c>
    </row>
    <row r="369" spans="1:74" x14ac:dyDescent="0.35">
      <c r="A369" s="298" t="s">
        <v>559</v>
      </c>
      <c r="C369" s="300">
        <v>37600</v>
      </c>
      <c r="D369" s="300">
        <v>37600</v>
      </c>
      <c r="E369" s="300">
        <v>43240</v>
      </c>
      <c r="F369" s="300">
        <v>43240</v>
      </c>
      <c r="G369" s="300">
        <v>43240</v>
      </c>
      <c r="H369" s="300">
        <v>45050</v>
      </c>
      <c r="I369" s="300">
        <v>48150</v>
      </c>
      <c r="J369" s="300">
        <v>51250</v>
      </c>
      <c r="K369" s="300">
        <v>54350</v>
      </c>
      <c r="L369" s="300">
        <v>57450</v>
      </c>
      <c r="M369" s="300">
        <v>60550</v>
      </c>
      <c r="N369" s="300">
        <v>63650</v>
      </c>
      <c r="O369" s="300">
        <v>66750</v>
      </c>
      <c r="P369" s="300">
        <v>69850</v>
      </c>
      <c r="Q369" s="300">
        <v>72950</v>
      </c>
      <c r="S369" s="381">
        <v>38800</v>
      </c>
      <c r="T369" s="382">
        <v>51250</v>
      </c>
      <c r="U369" s="382">
        <v>54354</v>
      </c>
      <c r="V369" s="382">
        <v>57458</v>
      </c>
      <c r="W369" s="382">
        <v>60562</v>
      </c>
      <c r="X369" s="382">
        <v>63666</v>
      </c>
      <c r="Y369" s="382">
        <v>66770</v>
      </c>
      <c r="Z369" s="382">
        <v>69874</v>
      </c>
      <c r="AA369" s="383">
        <v>72978</v>
      </c>
      <c r="AB369" s="381">
        <v>62100</v>
      </c>
      <c r="AC369" s="382">
        <v>81950</v>
      </c>
      <c r="AD369" s="382">
        <v>86918</v>
      </c>
      <c r="AE369" s="382">
        <v>91886</v>
      </c>
      <c r="AF369" s="382">
        <v>96854</v>
      </c>
      <c r="AG369" s="382">
        <v>101822</v>
      </c>
      <c r="AH369" s="382">
        <v>106790</v>
      </c>
      <c r="AI369" s="382">
        <v>111758</v>
      </c>
      <c r="AJ369" s="383">
        <v>116726</v>
      </c>
      <c r="AL369" s="382">
        <v>39950</v>
      </c>
      <c r="AM369" s="382">
        <v>52750</v>
      </c>
      <c r="AN369" s="382">
        <v>55946</v>
      </c>
      <c r="AO369" s="382">
        <v>59142</v>
      </c>
      <c r="AP369" s="382">
        <v>62338</v>
      </c>
      <c r="AQ369" s="382">
        <v>65534</v>
      </c>
      <c r="AR369" s="382">
        <v>68730</v>
      </c>
      <c r="AS369" s="382">
        <v>71926</v>
      </c>
      <c r="AT369" s="382">
        <v>75122</v>
      </c>
      <c r="AU369" s="381">
        <v>63900</v>
      </c>
      <c r="AV369" s="382">
        <v>84350</v>
      </c>
      <c r="AW369" s="382">
        <v>89462</v>
      </c>
      <c r="AX369" s="382">
        <v>94574</v>
      </c>
      <c r="AY369" s="382">
        <v>99686</v>
      </c>
      <c r="AZ369" s="382">
        <v>104798</v>
      </c>
      <c r="BA369" s="382">
        <v>109910</v>
      </c>
      <c r="BB369" s="382">
        <v>115022</v>
      </c>
      <c r="BC369" s="383">
        <v>120134</v>
      </c>
      <c r="BE369">
        <v>43500</v>
      </c>
      <c r="BF369">
        <v>57450</v>
      </c>
      <c r="BG369">
        <v>60930</v>
      </c>
      <c r="BH369">
        <v>64410</v>
      </c>
      <c r="BI369">
        <v>67890</v>
      </c>
      <c r="BJ369">
        <v>71370</v>
      </c>
      <c r="BK369">
        <v>74850</v>
      </c>
      <c r="BL369">
        <v>78330</v>
      </c>
      <c r="BM369">
        <v>81810</v>
      </c>
      <c r="BN369">
        <v>69600</v>
      </c>
      <c r="BO369">
        <v>91850</v>
      </c>
      <c r="BP369">
        <v>97418</v>
      </c>
      <c r="BQ369">
        <v>102986</v>
      </c>
      <c r="BR369">
        <v>108554</v>
      </c>
      <c r="BS369">
        <v>114122</v>
      </c>
      <c r="BT369">
        <v>119690</v>
      </c>
      <c r="BU369">
        <v>125258</v>
      </c>
      <c r="BV369">
        <v>130826</v>
      </c>
    </row>
    <row r="370" spans="1:74" x14ac:dyDescent="0.35">
      <c r="A370" s="298" t="s">
        <v>560</v>
      </c>
      <c r="C370" s="300">
        <v>37600</v>
      </c>
      <c r="D370" s="300">
        <v>37600</v>
      </c>
      <c r="E370" s="300">
        <v>43240</v>
      </c>
      <c r="F370" s="300">
        <v>43240</v>
      </c>
      <c r="G370" s="300">
        <v>43240</v>
      </c>
      <c r="H370" s="300">
        <v>43240</v>
      </c>
      <c r="I370" s="300">
        <v>43240</v>
      </c>
      <c r="J370" s="300">
        <v>44650</v>
      </c>
      <c r="K370" s="300">
        <v>47350</v>
      </c>
      <c r="L370" s="300">
        <v>50050</v>
      </c>
      <c r="M370" s="300">
        <v>52750</v>
      </c>
      <c r="N370" s="300">
        <v>55450</v>
      </c>
      <c r="O370" s="300">
        <v>58150</v>
      </c>
      <c r="P370" s="300">
        <v>60850</v>
      </c>
      <c r="Q370" s="300">
        <v>63550</v>
      </c>
      <c r="S370" s="381">
        <v>34200</v>
      </c>
      <c r="T370" s="382">
        <v>45150</v>
      </c>
      <c r="U370" s="382">
        <v>47886</v>
      </c>
      <c r="V370" s="382">
        <v>50622</v>
      </c>
      <c r="W370" s="382">
        <v>53358</v>
      </c>
      <c r="X370" s="382">
        <v>56094</v>
      </c>
      <c r="Y370" s="382">
        <v>58830</v>
      </c>
      <c r="Z370" s="382">
        <v>61566</v>
      </c>
      <c r="AA370" s="383">
        <v>64302</v>
      </c>
      <c r="AB370" s="381">
        <v>54700</v>
      </c>
      <c r="AC370" s="382">
        <v>72200</v>
      </c>
      <c r="AD370" s="382">
        <v>76576</v>
      </c>
      <c r="AE370" s="382">
        <v>80952</v>
      </c>
      <c r="AF370" s="382">
        <v>85328</v>
      </c>
      <c r="AG370" s="382">
        <v>89704</v>
      </c>
      <c r="AH370" s="382">
        <v>94080</v>
      </c>
      <c r="AI370" s="382">
        <v>98456</v>
      </c>
      <c r="AJ370" s="383">
        <v>102832</v>
      </c>
      <c r="AL370" s="382">
        <v>35450</v>
      </c>
      <c r="AM370" s="382">
        <v>46800</v>
      </c>
      <c r="AN370" s="382">
        <v>49636</v>
      </c>
      <c r="AO370" s="382">
        <v>52472</v>
      </c>
      <c r="AP370" s="382">
        <v>55308</v>
      </c>
      <c r="AQ370" s="382">
        <v>58144</v>
      </c>
      <c r="AR370" s="382">
        <v>60980</v>
      </c>
      <c r="AS370" s="382">
        <v>63816</v>
      </c>
      <c r="AT370" s="382">
        <v>66652</v>
      </c>
      <c r="AU370" s="381">
        <v>56700</v>
      </c>
      <c r="AV370" s="382">
        <v>74850</v>
      </c>
      <c r="AW370" s="382">
        <v>79386</v>
      </c>
      <c r="AX370" s="382">
        <v>83922</v>
      </c>
      <c r="AY370" s="382">
        <v>88458</v>
      </c>
      <c r="AZ370" s="382">
        <v>92994</v>
      </c>
      <c r="BA370" s="382">
        <v>97530</v>
      </c>
      <c r="BB370" s="382">
        <v>102066</v>
      </c>
      <c r="BC370" s="383">
        <v>106602</v>
      </c>
      <c r="BE370">
        <v>39650</v>
      </c>
      <c r="BF370">
        <v>52350</v>
      </c>
      <c r="BG370">
        <v>55522</v>
      </c>
      <c r="BH370">
        <v>58694</v>
      </c>
      <c r="BI370">
        <v>61866</v>
      </c>
      <c r="BJ370">
        <v>65038</v>
      </c>
      <c r="BK370">
        <v>68210</v>
      </c>
      <c r="BL370">
        <v>71382</v>
      </c>
      <c r="BM370">
        <v>74554</v>
      </c>
      <c r="BN370">
        <v>63450</v>
      </c>
      <c r="BO370">
        <v>83750</v>
      </c>
      <c r="BP370">
        <v>88826</v>
      </c>
      <c r="BQ370">
        <v>93902</v>
      </c>
      <c r="BR370">
        <v>98978</v>
      </c>
      <c r="BS370">
        <v>104054</v>
      </c>
      <c r="BT370">
        <v>109130</v>
      </c>
      <c r="BU370">
        <v>114206</v>
      </c>
      <c r="BV370">
        <v>119282</v>
      </c>
    </row>
    <row r="371" spans="1:74" x14ac:dyDescent="0.35">
      <c r="A371" s="298" t="s">
        <v>561</v>
      </c>
      <c r="C371" s="300">
        <v>37600</v>
      </c>
      <c r="D371" s="300">
        <v>37600</v>
      </c>
      <c r="E371" s="300">
        <v>43240</v>
      </c>
      <c r="F371" s="300">
        <v>43240</v>
      </c>
      <c r="G371" s="300">
        <v>43240</v>
      </c>
      <c r="H371" s="300">
        <v>43240</v>
      </c>
      <c r="I371" s="300">
        <v>43240</v>
      </c>
      <c r="J371" s="300">
        <v>43240</v>
      </c>
      <c r="K371" s="300">
        <v>45250</v>
      </c>
      <c r="L371" s="300">
        <v>47850</v>
      </c>
      <c r="M371" s="300">
        <v>50400</v>
      </c>
      <c r="N371" s="300">
        <v>53000</v>
      </c>
      <c r="O371" s="300">
        <v>55600</v>
      </c>
      <c r="P371" s="300">
        <v>58150</v>
      </c>
      <c r="Q371" s="300">
        <v>60750</v>
      </c>
      <c r="S371" s="381">
        <v>32300</v>
      </c>
      <c r="T371" s="382">
        <v>42650</v>
      </c>
      <c r="U371" s="382">
        <v>45234</v>
      </c>
      <c r="V371" s="382">
        <v>47818</v>
      </c>
      <c r="W371" s="382">
        <v>50402</v>
      </c>
      <c r="X371" s="382">
        <v>52986</v>
      </c>
      <c r="Y371" s="382">
        <v>55570</v>
      </c>
      <c r="Z371" s="382">
        <v>58154</v>
      </c>
      <c r="AA371" s="383">
        <v>60738</v>
      </c>
      <c r="AB371" s="381">
        <v>51700</v>
      </c>
      <c r="AC371" s="382">
        <v>68250</v>
      </c>
      <c r="AD371" s="382">
        <v>72386</v>
      </c>
      <c r="AE371" s="382">
        <v>76522</v>
      </c>
      <c r="AF371" s="382">
        <v>80658</v>
      </c>
      <c r="AG371" s="382">
        <v>84794</v>
      </c>
      <c r="AH371" s="382">
        <v>88930</v>
      </c>
      <c r="AI371" s="382">
        <v>93066</v>
      </c>
      <c r="AJ371" s="383">
        <v>97202</v>
      </c>
      <c r="AL371" s="382">
        <v>33300</v>
      </c>
      <c r="AM371" s="382">
        <v>44000</v>
      </c>
      <c r="AN371" s="382">
        <v>46664</v>
      </c>
      <c r="AO371" s="382">
        <v>49328</v>
      </c>
      <c r="AP371" s="382">
        <v>51992</v>
      </c>
      <c r="AQ371" s="382">
        <v>54656</v>
      </c>
      <c r="AR371" s="382">
        <v>57320</v>
      </c>
      <c r="AS371" s="382">
        <v>59984</v>
      </c>
      <c r="AT371" s="382">
        <v>62648</v>
      </c>
      <c r="AU371" s="381">
        <v>53300</v>
      </c>
      <c r="AV371" s="382">
        <v>70350</v>
      </c>
      <c r="AW371" s="382">
        <v>74614</v>
      </c>
      <c r="AX371" s="382">
        <v>78878</v>
      </c>
      <c r="AY371" s="382">
        <v>83142</v>
      </c>
      <c r="AZ371" s="382">
        <v>87406</v>
      </c>
      <c r="BA371" s="382">
        <v>91670</v>
      </c>
      <c r="BB371" s="382">
        <v>95934</v>
      </c>
      <c r="BC371" s="383">
        <v>100198</v>
      </c>
      <c r="BE371">
        <v>37250</v>
      </c>
      <c r="BF371">
        <v>49200</v>
      </c>
      <c r="BG371">
        <v>52180</v>
      </c>
      <c r="BH371">
        <v>55160</v>
      </c>
      <c r="BI371">
        <v>58140</v>
      </c>
      <c r="BJ371">
        <v>61120</v>
      </c>
      <c r="BK371">
        <v>64100</v>
      </c>
      <c r="BL371">
        <v>67080</v>
      </c>
      <c r="BM371">
        <v>70060</v>
      </c>
      <c r="BN371">
        <v>59600</v>
      </c>
      <c r="BO371">
        <v>78650</v>
      </c>
      <c r="BP371">
        <v>83418</v>
      </c>
      <c r="BQ371">
        <v>88186</v>
      </c>
      <c r="BR371">
        <v>92954</v>
      </c>
      <c r="BS371">
        <v>97722</v>
      </c>
      <c r="BT371">
        <v>102490</v>
      </c>
      <c r="BU371">
        <v>107258</v>
      </c>
      <c r="BV371">
        <v>112026</v>
      </c>
    </row>
    <row r="372" spans="1:74" x14ac:dyDescent="0.35">
      <c r="A372" s="298" t="s">
        <v>562</v>
      </c>
      <c r="C372" s="300">
        <v>37600</v>
      </c>
      <c r="D372" s="300">
        <v>37600</v>
      </c>
      <c r="E372" s="300">
        <v>43240</v>
      </c>
      <c r="F372" s="300">
        <v>43240</v>
      </c>
      <c r="G372" s="300">
        <v>43240</v>
      </c>
      <c r="H372" s="300">
        <v>43240</v>
      </c>
      <c r="I372" s="300">
        <v>43240</v>
      </c>
      <c r="J372" s="300">
        <v>43240</v>
      </c>
      <c r="K372" s="300">
        <v>45250</v>
      </c>
      <c r="L372" s="300">
        <v>47850</v>
      </c>
      <c r="M372" s="300">
        <v>50400</v>
      </c>
      <c r="N372" s="300">
        <v>53000</v>
      </c>
      <c r="O372" s="300">
        <v>55600</v>
      </c>
      <c r="P372" s="300">
        <v>58150</v>
      </c>
      <c r="Q372" s="300">
        <v>60750</v>
      </c>
      <c r="S372" s="381">
        <v>32300</v>
      </c>
      <c r="T372" s="382">
        <v>42650</v>
      </c>
      <c r="U372" s="382">
        <v>45234</v>
      </c>
      <c r="V372" s="382">
        <v>47818</v>
      </c>
      <c r="W372" s="382">
        <v>50402</v>
      </c>
      <c r="X372" s="382">
        <v>52986</v>
      </c>
      <c r="Y372" s="382">
        <v>55570</v>
      </c>
      <c r="Z372" s="382">
        <v>58154</v>
      </c>
      <c r="AA372" s="383">
        <v>60738</v>
      </c>
      <c r="AB372" s="381">
        <v>51700</v>
      </c>
      <c r="AC372" s="382">
        <v>68250</v>
      </c>
      <c r="AD372" s="382">
        <v>72386</v>
      </c>
      <c r="AE372" s="382">
        <v>76522</v>
      </c>
      <c r="AF372" s="382">
        <v>80658</v>
      </c>
      <c r="AG372" s="382">
        <v>84794</v>
      </c>
      <c r="AH372" s="382">
        <v>88930</v>
      </c>
      <c r="AI372" s="382">
        <v>93066</v>
      </c>
      <c r="AJ372" s="383">
        <v>97202</v>
      </c>
      <c r="AL372" s="382">
        <v>32550</v>
      </c>
      <c r="AM372" s="382">
        <v>43000</v>
      </c>
      <c r="AN372" s="382">
        <v>45604</v>
      </c>
      <c r="AO372" s="382">
        <v>48208</v>
      </c>
      <c r="AP372" s="382">
        <v>50812</v>
      </c>
      <c r="AQ372" s="382">
        <v>53416</v>
      </c>
      <c r="AR372" s="382">
        <v>56020</v>
      </c>
      <c r="AS372" s="382">
        <v>58624</v>
      </c>
      <c r="AT372" s="382">
        <v>61228</v>
      </c>
      <c r="AU372" s="381">
        <v>52100</v>
      </c>
      <c r="AV372" s="382">
        <v>68750</v>
      </c>
      <c r="AW372" s="382">
        <v>72918</v>
      </c>
      <c r="AX372" s="382">
        <v>77086</v>
      </c>
      <c r="AY372" s="382">
        <v>81254</v>
      </c>
      <c r="AZ372" s="382">
        <v>85422</v>
      </c>
      <c r="BA372" s="382">
        <v>89590</v>
      </c>
      <c r="BB372" s="382">
        <v>93758</v>
      </c>
      <c r="BC372" s="383">
        <v>97926</v>
      </c>
      <c r="BE372">
        <v>36400</v>
      </c>
      <c r="BF372">
        <v>48050</v>
      </c>
      <c r="BG372">
        <v>50962</v>
      </c>
      <c r="BH372">
        <v>53874</v>
      </c>
      <c r="BI372">
        <v>56786</v>
      </c>
      <c r="BJ372">
        <v>59698</v>
      </c>
      <c r="BK372">
        <v>62610</v>
      </c>
      <c r="BL372">
        <v>65522</v>
      </c>
      <c r="BM372">
        <v>68434</v>
      </c>
      <c r="BN372">
        <v>58250</v>
      </c>
      <c r="BO372">
        <v>76900</v>
      </c>
      <c r="BP372">
        <v>81560</v>
      </c>
      <c r="BQ372">
        <v>86220</v>
      </c>
      <c r="BR372">
        <v>90880</v>
      </c>
      <c r="BS372">
        <v>95540</v>
      </c>
      <c r="BT372">
        <v>100200</v>
      </c>
      <c r="BU372">
        <v>104860</v>
      </c>
      <c r="BV372">
        <v>109520</v>
      </c>
    </row>
    <row r="373" spans="1:74" x14ac:dyDescent="0.35">
      <c r="A373" s="298" t="s">
        <v>563</v>
      </c>
      <c r="C373" s="300">
        <v>37600</v>
      </c>
      <c r="D373" s="300">
        <v>37600</v>
      </c>
      <c r="E373" s="300">
        <v>43240</v>
      </c>
      <c r="F373" s="300">
        <v>43240</v>
      </c>
      <c r="G373" s="300">
        <v>43240</v>
      </c>
      <c r="H373" s="300">
        <v>43240</v>
      </c>
      <c r="I373" s="300">
        <v>43500</v>
      </c>
      <c r="J373" s="300">
        <v>46300</v>
      </c>
      <c r="K373" s="300">
        <v>49100</v>
      </c>
      <c r="L373" s="300">
        <v>51900</v>
      </c>
      <c r="M373" s="300">
        <v>54700</v>
      </c>
      <c r="N373" s="300">
        <v>57500</v>
      </c>
      <c r="O373" s="300">
        <v>60300</v>
      </c>
      <c r="P373" s="300">
        <v>63100</v>
      </c>
      <c r="Q373" s="300">
        <v>65900</v>
      </c>
      <c r="S373" s="381">
        <v>35050</v>
      </c>
      <c r="T373" s="382">
        <v>46300</v>
      </c>
      <c r="U373" s="382">
        <v>49104</v>
      </c>
      <c r="V373" s="382">
        <v>51908</v>
      </c>
      <c r="W373" s="382">
        <v>54712</v>
      </c>
      <c r="X373" s="382">
        <v>57516</v>
      </c>
      <c r="Y373" s="382">
        <v>60320</v>
      </c>
      <c r="Z373" s="382">
        <v>63124</v>
      </c>
      <c r="AA373" s="383">
        <v>65928</v>
      </c>
      <c r="AB373" s="381">
        <v>56100</v>
      </c>
      <c r="AC373" s="382">
        <v>74050</v>
      </c>
      <c r="AD373" s="382">
        <v>78538</v>
      </c>
      <c r="AE373" s="382">
        <v>83026</v>
      </c>
      <c r="AF373" s="382">
        <v>87514</v>
      </c>
      <c r="AG373" s="382">
        <v>92002</v>
      </c>
      <c r="AH373" s="382">
        <v>96490</v>
      </c>
      <c r="AI373" s="382">
        <v>100978</v>
      </c>
      <c r="AJ373" s="383">
        <v>105466</v>
      </c>
      <c r="AL373" s="382">
        <v>35550</v>
      </c>
      <c r="AM373" s="382">
        <v>46950</v>
      </c>
      <c r="AN373" s="382">
        <v>49794</v>
      </c>
      <c r="AO373" s="382">
        <v>52638</v>
      </c>
      <c r="AP373" s="382">
        <v>55482</v>
      </c>
      <c r="AQ373" s="382">
        <v>58326</v>
      </c>
      <c r="AR373" s="382">
        <v>61170</v>
      </c>
      <c r="AS373" s="382">
        <v>64014</v>
      </c>
      <c r="AT373" s="382">
        <v>66858</v>
      </c>
      <c r="AU373" s="381">
        <v>56900</v>
      </c>
      <c r="AV373" s="382">
        <v>75100</v>
      </c>
      <c r="AW373" s="382">
        <v>79652</v>
      </c>
      <c r="AX373" s="382">
        <v>84204</v>
      </c>
      <c r="AY373" s="382">
        <v>88756</v>
      </c>
      <c r="AZ373" s="382">
        <v>93308</v>
      </c>
      <c r="BA373" s="382">
        <v>97860</v>
      </c>
      <c r="BB373" s="382">
        <v>102412</v>
      </c>
      <c r="BC373" s="383">
        <v>106964</v>
      </c>
      <c r="BE373">
        <v>37950</v>
      </c>
      <c r="BF373">
        <v>50100</v>
      </c>
      <c r="BG373">
        <v>53136</v>
      </c>
      <c r="BH373">
        <v>56172</v>
      </c>
      <c r="BI373">
        <v>59208</v>
      </c>
      <c r="BJ373">
        <v>62244</v>
      </c>
      <c r="BK373">
        <v>65280</v>
      </c>
      <c r="BL373">
        <v>68316</v>
      </c>
      <c r="BM373">
        <v>71352</v>
      </c>
      <c r="BN373">
        <v>60700</v>
      </c>
      <c r="BO373">
        <v>80100</v>
      </c>
      <c r="BP373">
        <v>84956</v>
      </c>
      <c r="BQ373">
        <v>89812</v>
      </c>
      <c r="BR373">
        <v>94668</v>
      </c>
      <c r="BS373">
        <v>99524</v>
      </c>
      <c r="BT373">
        <v>104380</v>
      </c>
      <c r="BU373">
        <v>109236</v>
      </c>
      <c r="BV373">
        <v>114092</v>
      </c>
    </row>
    <row r="374" spans="1:74" x14ac:dyDescent="0.35">
      <c r="A374" s="298" t="s">
        <v>564</v>
      </c>
      <c r="C374" s="300">
        <v>37600</v>
      </c>
      <c r="D374" s="300">
        <v>37600</v>
      </c>
      <c r="E374" s="300">
        <v>43240</v>
      </c>
      <c r="F374" s="300">
        <v>43240</v>
      </c>
      <c r="G374" s="300">
        <v>43240</v>
      </c>
      <c r="H374" s="300">
        <v>43240</v>
      </c>
      <c r="I374" s="300">
        <v>43240</v>
      </c>
      <c r="J374" s="300">
        <v>43240</v>
      </c>
      <c r="K374" s="300">
        <v>45250</v>
      </c>
      <c r="L374" s="300">
        <v>47850</v>
      </c>
      <c r="M374" s="300">
        <v>50400</v>
      </c>
      <c r="N374" s="300">
        <v>53000</v>
      </c>
      <c r="O374" s="300">
        <v>55600</v>
      </c>
      <c r="P374" s="300">
        <v>58150</v>
      </c>
      <c r="Q374" s="300">
        <v>60750</v>
      </c>
      <c r="S374" s="381">
        <v>32300</v>
      </c>
      <c r="T374" s="382">
        <v>42650</v>
      </c>
      <c r="U374" s="382">
        <v>45234</v>
      </c>
      <c r="V374" s="382">
        <v>47818</v>
      </c>
      <c r="W374" s="382">
        <v>50402</v>
      </c>
      <c r="X374" s="382">
        <v>52986</v>
      </c>
      <c r="Y374" s="382">
        <v>55570</v>
      </c>
      <c r="Z374" s="382">
        <v>58154</v>
      </c>
      <c r="AA374" s="383">
        <v>60738</v>
      </c>
      <c r="AB374" s="381">
        <v>51700</v>
      </c>
      <c r="AC374" s="382">
        <v>68250</v>
      </c>
      <c r="AD374" s="382">
        <v>72386</v>
      </c>
      <c r="AE374" s="382">
        <v>76522</v>
      </c>
      <c r="AF374" s="382">
        <v>80658</v>
      </c>
      <c r="AG374" s="382">
        <v>84794</v>
      </c>
      <c r="AH374" s="382">
        <v>88930</v>
      </c>
      <c r="AI374" s="382">
        <v>93066</v>
      </c>
      <c r="AJ374" s="383">
        <v>97202</v>
      </c>
      <c r="AL374" s="382">
        <v>32550</v>
      </c>
      <c r="AM374" s="382">
        <v>43000</v>
      </c>
      <c r="AN374" s="382">
        <v>45604</v>
      </c>
      <c r="AO374" s="382">
        <v>48208</v>
      </c>
      <c r="AP374" s="382">
        <v>50812</v>
      </c>
      <c r="AQ374" s="382">
        <v>53416</v>
      </c>
      <c r="AR374" s="382">
        <v>56020</v>
      </c>
      <c r="AS374" s="382">
        <v>58624</v>
      </c>
      <c r="AT374" s="382">
        <v>61228</v>
      </c>
      <c r="AU374" s="381">
        <v>52100</v>
      </c>
      <c r="AV374" s="382">
        <v>68750</v>
      </c>
      <c r="AW374" s="382">
        <v>72918</v>
      </c>
      <c r="AX374" s="382">
        <v>77086</v>
      </c>
      <c r="AY374" s="382">
        <v>81254</v>
      </c>
      <c r="AZ374" s="382">
        <v>85422</v>
      </c>
      <c r="BA374" s="382">
        <v>89590</v>
      </c>
      <c r="BB374" s="382">
        <v>93758</v>
      </c>
      <c r="BC374" s="383">
        <v>97926</v>
      </c>
      <c r="BE374">
        <v>36400</v>
      </c>
      <c r="BF374">
        <v>48050</v>
      </c>
      <c r="BG374">
        <v>50962</v>
      </c>
      <c r="BH374">
        <v>53874</v>
      </c>
      <c r="BI374">
        <v>56786</v>
      </c>
      <c r="BJ374">
        <v>59698</v>
      </c>
      <c r="BK374">
        <v>62610</v>
      </c>
      <c r="BL374">
        <v>65522</v>
      </c>
      <c r="BM374">
        <v>68434</v>
      </c>
      <c r="BN374">
        <v>58250</v>
      </c>
      <c r="BO374">
        <v>76900</v>
      </c>
      <c r="BP374">
        <v>81560</v>
      </c>
      <c r="BQ374">
        <v>86220</v>
      </c>
      <c r="BR374">
        <v>90880</v>
      </c>
      <c r="BS374">
        <v>95540</v>
      </c>
      <c r="BT374">
        <v>100200</v>
      </c>
      <c r="BU374">
        <v>104860</v>
      </c>
      <c r="BV374">
        <v>109520</v>
      </c>
    </row>
    <row r="375" spans="1:74" x14ac:dyDescent="0.35">
      <c r="A375" s="298" t="s">
        <v>565</v>
      </c>
      <c r="C375" s="300">
        <v>37600</v>
      </c>
      <c r="D375" s="300">
        <v>37600</v>
      </c>
      <c r="E375" s="300">
        <v>43240</v>
      </c>
      <c r="F375" s="300">
        <v>43240</v>
      </c>
      <c r="G375" s="300">
        <v>43240</v>
      </c>
      <c r="H375" s="300">
        <v>43240</v>
      </c>
      <c r="I375" s="300">
        <v>43240</v>
      </c>
      <c r="J375" s="300">
        <v>43240</v>
      </c>
      <c r="K375" s="300">
        <v>45250</v>
      </c>
      <c r="L375" s="300">
        <v>47850</v>
      </c>
      <c r="M375" s="300">
        <v>50400</v>
      </c>
      <c r="N375" s="300">
        <v>53000</v>
      </c>
      <c r="O375" s="300">
        <v>55600</v>
      </c>
      <c r="P375" s="300">
        <v>58150</v>
      </c>
      <c r="Q375" s="300">
        <v>60750</v>
      </c>
      <c r="S375" s="381">
        <v>32300</v>
      </c>
      <c r="T375" s="382">
        <v>42650</v>
      </c>
      <c r="U375" s="382">
        <v>45234</v>
      </c>
      <c r="V375" s="382">
        <v>47818</v>
      </c>
      <c r="W375" s="382">
        <v>50402</v>
      </c>
      <c r="X375" s="382">
        <v>52986</v>
      </c>
      <c r="Y375" s="382">
        <v>55570</v>
      </c>
      <c r="Z375" s="382">
        <v>58154</v>
      </c>
      <c r="AA375" s="383">
        <v>60738</v>
      </c>
      <c r="AB375" s="381">
        <v>51700</v>
      </c>
      <c r="AC375" s="382">
        <v>68250</v>
      </c>
      <c r="AD375" s="382">
        <v>72386</v>
      </c>
      <c r="AE375" s="382">
        <v>76522</v>
      </c>
      <c r="AF375" s="382">
        <v>80658</v>
      </c>
      <c r="AG375" s="382">
        <v>84794</v>
      </c>
      <c r="AH375" s="382">
        <v>88930</v>
      </c>
      <c r="AI375" s="382">
        <v>93066</v>
      </c>
      <c r="AJ375" s="383">
        <v>97202</v>
      </c>
      <c r="AL375" s="382">
        <v>32550</v>
      </c>
      <c r="AM375" s="382">
        <v>43000</v>
      </c>
      <c r="AN375" s="382">
        <v>45604</v>
      </c>
      <c r="AO375" s="382">
        <v>48208</v>
      </c>
      <c r="AP375" s="382">
        <v>50812</v>
      </c>
      <c r="AQ375" s="382">
        <v>53416</v>
      </c>
      <c r="AR375" s="382">
        <v>56020</v>
      </c>
      <c r="AS375" s="382">
        <v>58624</v>
      </c>
      <c r="AT375" s="382">
        <v>61228</v>
      </c>
      <c r="AU375" s="381">
        <v>52100</v>
      </c>
      <c r="AV375" s="382">
        <v>68750</v>
      </c>
      <c r="AW375" s="382">
        <v>72918</v>
      </c>
      <c r="AX375" s="382">
        <v>77086</v>
      </c>
      <c r="AY375" s="382">
        <v>81254</v>
      </c>
      <c r="AZ375" s="382">
        <v>85422</v>
      </c>
      <c r="BA375" s="382">
        <v>89590</v>
      </c>
      <c r="BB375" s="382">
        <v>93758</v>
      </c>
      <c r="BC375" s="383">
        <v>97926</v>
      </c>
      <c r="BE375">
        <v>36400</v>
      </c>
      <c r="BF375">
        <v>48050</v>
      </c>
      <c r="BG375">
        <v>50962</v>
      </c>
      <c r="BH375">
        <v>53874</v>
      </c>
      <c r="BI375">
        <v>56786</v>
      </c>
      <c r="BJ375">
        <v>59698</v>
      </c>
      <c r="BK375">
        <v>62610</v>
      </c>
      <c r="BL375">
        <v>65522</v>
      </c>
      <c r="BM375">
        <v>68434</v>
      </c>
      <c r="BN375">
        <v>58250</v>
      </c>
      <c r="BO375">
        <v>76900</v>
      </c>
      <c r="BP375">
        <v>81560</v>
      </c>
      <c r="BQ375">
        <v>86220</v>
      </c>
      <c r="BR375">
        <v>90880</v>
      </c>
      <c r="BS375">
        <v>95540</v>
      </c>
      <c r="BT375">
        <v>100200</v>
      </c>
      <c r="BU375">
        <v>104860</v>
      </c>
      <c r="BV375">
        <v>109520</v>
      </c>
    </row>
    <row r="376" spans="1:74" x14ac:dyDescent="0.35">
      <c r="A376" s="298" t="s">
        <v>566</v>
      </c>
      <c r="C376" s="300">
        <v>37600</v>
      </c>
      <c r="D376" s="300">
        <v>37600</v>
      </c>
      <c r="E376" s="300">
        <v>43240</v>
      </c>
      <c r="F376" s="300">
        <v>43240</v>
      </c>
      <c r="G376" s="300">
        <v>43240</v>
      </c>
      <c r="H376" s="300">
        <v>43240</v>
      </c>
      <c r="I376" s="300">
        <v>43240</v>
      </c>
      <c r="J376" s="300">
        <v>43240</v>
      </c>
      <c r="K376" s="300">
        <v>45250</v>
      </c>
      <c r="L376" s="300">
        <v>47850</v>
      </c>
      <c r="M376" s="300">
        <v>50400</v>
      </c>
      <c r="N376" s="300">
        <v>53000</v>
      </c>
      <c r="O376" s="300">
        <v>55600</v>
      </c>
      <c r="P376" s="300">
        <v>58150</v>
      </c>
      <c r="Q376" s="300">
        <v>60750</v>
      </c>
      <c r="S376" s="381">
        <v>32300</v>
      </c>
      <c r="T376" s="382">
        <v>42650</v>
      </c>
      <c r="U376" s="382">
        <v>45234</v>
      </c>
      <c r="V376" s="382">
        <v>47818</v>
      </c>
      <c r="W376" s="382">
        <v>50402</v>
      </c>
      <c r="X376" s="382">
        <v>52986</v>
      </c>
      <c r="Y376" s="382">
        <v>55570</v>
      </c>
      <c r="Z376" s="382">
        <v>58154</v>
      </c>
      <c r="AA376" s="383">
        <v>60738</v>
      </c>
      <c r="AB376" s="381">
        <v>51700</v>
      </c>
      <c r="AC376" s="382">
        <v>68250</v>
      </c>
      <c r="AD376" s="382">
        <v>72386</v>
      </c>
      <c r="AE376" s="382">
        <v>76522</v>
      </c>
      <c r="AF376" s="382">
        <v>80658</v>
      </c>
      <c r="AG376" s="382">
        <v>84794</v>
      </c>
      <c r="AH376" s="382">
        <v>88930</v>
      </c>
      <c r="AI376" s="382">
        <v>93066</v>
      </c>
      <c r="AJ376" s="383">
        <v>97202</v>
      </c>
      <c r="AL376" s="382">
        <v>32550</v>
      </c>
      <c r="AM376" s="382">
        <v>43000</v>
      </c>
      <c r="AN376" s="382">
        <v>45604</v>
      </c>
      <c r="AO376" s="382">
        <v>48208</v>
      </c>
      <c r="AP376" s="382">
        <v>50812</v>
      </c>
      <c r="AQ376" s="382">
        <v>53416</v>
      </c>
      <c r="AR376" s="382">
        <v>56020</v>
      </c>
      <c r="AS376" s="382">
        <v>58624</v>
      </c>
      <c r="AT376" s="382">
        <v>61228</v>
      </c>
      <c r="AU376" s="381">
        <v>52100</v>
      </c>
      <c r="AV376" s="382">
        <v>68750</v>
      </c>
      <c r="AW376" s="382">
        <v>72918</v>
      </c>
      <c r="AX376" s="382">
        <v>77086</v>
      </c>
      <c r="AY376" s="382">
        <v>81254</v>
      </c>
      <c r="AZ376" s="382">
        <v>85422</v>
      </c>
      <c r="BA376" s="382">
        <v>89590</v>
      </c>
      <c r="BB376" s="382">
        <v>93758</v>
      </c>
      <c r="BC376" s="383">
        <v>97926</v>
      </c>
      <c r="BE376">
        <v>36400</v>
      </c>
      <c r="BF376">
        <v>48050</v>
      </c>
      <c r="BG376">
        <v>50962</v>
      </c>
      <c r="BH376">
        <v>53874</v>
      </c>
      <c r="BI376">
        <v>56786</v>
      </c>
      <c r="BJ376">
        <v>59698</v>
      </c>
      <c r="BK376">
        <v>62610</v>
      </c>
      <c r="BL376">
        <v>65522</v>
      </c>
      <c r="BM376">
        <v>68434</v>
      </c>
      <c r="BN376">
        <v>58250</v>
      </c>
      <c r="BO376">
        <v>76900</v>
      </c>
      <c r="BP376">
        <v>81560</v>
      </c>
      <c r="BQ376">
        <v>86220</v>
      </c>
      <c r="BR376">
        <v>90880</v>
      </c>
      <c r="BS376">
        <v>95540</v>
      </c>
      <c r="BT376">
        <v>100200</v>
      </c>
      <c r="BU376">
        <v>104860</v>
      </c>
      <c r="BV376">
        <v>109520</v>
      </c>
    </row>
    <row r="377" spans="1:74" x14ac:dyDescent="0.35">
      <c r="A377" s="298" t="s">
        <v>567</v>
      </c>
      <c r="C377" s="300">
        <v>37600</v>
      </c>
      <c r="D377" s="300">
        <v>37600</v>
      </c>
      <c r="E377" s="300">
        <v>43240</v>
      </c>
      <c r="F377" s="300">
        <v>43240</v>
      </c>
      <c r="G377" s="300">
        <v>43240</v>
      </c>
      <c r="H377" s="300">
        <v>43240</v>
      </c>
      <c r="I377" s="300">
        <v>44900</v>
      </c>
      <c r="J377" s="300">
        <v>47800</v>
      </c>
      <c r="K377" s="300">
        <v>50700</v>
      </c>
      <c r="L377" s="300">
        <v>53600</v>
      </c>
      <c r="M377" s="300">
        <v>56500</v>
      </c>
      <c r="N377" s="300">
        <v>59400</v>
      </c>
      <c r="O377" s="300">
        <v>62300</v>
      </c>
      <c r="P377" s="300">
        <v>65200</v>
      </c>
      <c r="Q377" s="300">
        <v>68100</v>
      </c>
      <c r="S377" s="381">
        <v>36200</v>
      </c>
      <c r="T377" s="382">
        <v>47800</v>
      </c>
      <c r="U377" s="382">
        <v>50696</v>
      </c>
      <c r="V377" s="382">
        <v>53592</v>
      </c>
      <c r="W377" s="382">
        <v>56488</v>
      </c>
      <c r="X377" s="382">
        <v>59384</v>
      </c>
      <c r="Y377" s="382">
        <v>62280</v>
      </c>
      <c r="Z377" s="382">
        <v>65176</v>
      </c>
      <c r="AA377" s="383">
        <v>68072</v>
      </c>
      <c r="AB377" s="381">
        <v>57900</v>
      </c>
      <c r="AC377" s="382">
        <v>76450</v>
      </c>
      <c r="AD377" s="382">
        <v>81082</v>
      </c>
      <c r="AE377" s="382">
        <v>85714</v>
      </c>
      <c r="AF377" s="382">
        <v>90346</v>
      </c>
      <c r="AG377" s="382">
        <v>94978</v>
      </c>
      <c r="AH377" s="382">
        <v>99610</v>
      </c>
      <c r="AI377" s="382">
        <v>104242</v>
      </c>
      <c r="AJ377" s="383">
        <v>108874</v>
      </c>
      <c r="AL377" s="382">
        <v>36500</v>
      </c>
      <c r="AM377" s="382">
        <v>48200</v>
      </c>
      <c r="AN377" s="382">
        <v>51120</v>
      </c>
      <c r="AO377" s="382">
        <v>54040</v>
      </c>
      <c r="AP377" s="382">
        <v>56960</v>
      </c>
      <c r="AQ377" s="382">
        <v>59880</v>
      </c>
      <c r="AR377" s="382">
        <v>62800</v>
      </c>
      <c r="AS377" s="382">
        <v>65720</v>
      </c>
      <c r="AT377" s="382">
        <v>68640</v>
      </c>
      <c r="AU377" s="381">
        <v>58400</v>
      </c>
      <c r="AV377" s="382">
        <v>77100</v>
      </c>
      <c r="AW377" s="382">
        <v>81772</v>
      </c>
      <c r="AX377" s="382">
        <v>86444</v>
      </c>
      <c r="AY377" s="382">
        <v>91116</v>
      </c>
      <c r="AZ377" s="382">
        <v>95788</v>
      </c>
      <c r="BA377" s="382">
        <v>100460</v>
      </c>
      <c r="BB377" s="382">
        <v>105132</v>
      </c>
      <c r="BC377" s="383">
        <v>109804</v>
      </c>
      <c r="BE377">
        <v>40800</v>
      </c>
      <c r="BF377">
        <v>53900</v>
      </c>
      <c r="BG377">
        <v>57164</v>
      </c>
      <c r="BH377">
        <v>60428</v>
      </c>
      <c r="BI377">
        <v>63692</v>
      </c>
      <c r="BJ377">
        <v>66956</v>
      </c>
      <c r="BK377">
        <v>70220</v>
      </c>
      <c r="BL377">
        <v>73484</v>
      </c>
      <c r="BM377">
        <v>76748</v>
      </c>
      <c r="BN377">
        <v>65300</v>
      </c>
      <c r="BO377">
        <v>86200</v>
      </c>
      <c r="BP377">
        <v>91424</v>
      </c>
      <c r="BQ377">
        <v>96648</v>
      </c>
      <c r="BR377">
        <v>101872</v>
      </c>
      <c r="BS377">
        <v>107096</v>
      </c>
      <c r="BT377">
        <v>112320</v>
      </c>
      <c r="BU377">
        <v>117544</v>
      </c>
      <c r="BV377">
        <v>122768</v>
      </c>
    </row>
    <row r="378" spans="1:74" x14ac:dyDescent="0.35">
      <c r="A378" s="298" t="s">
        <v>568</v>
      </c>
      <c r="C378" s="300">
        <v>37600</v>
      </c>
      <c r="D378" s="300">
        <v>37600</v>
      </c>
      <c r="E378" s="300">
        <v>43240</v>
      </c>
      <c r="F378" s="300">
        <v>43240</v>
      </c>
      <c r="G378" s="300">
        <v>43240</v>
      </c>
      <c r="H378" s="300">
        <v>43240</v>
      </c>
      <c r="I378" s="300">
        <v>44800</v>
      </c>
      <c r="J378" s="300">
        <v>47700</v>
      </c>
      <c r="K378" s="300">
        <v>50550</v>
      </c>
      <c r="L378" s="300">
        <v>53450</v>
      </c>
      <c r="M378" s="300">
        <v>56350</v>
      </c>
      <c r="N378" s="300">
        <v>59250</v>
      </c>
      <c r="O378" s="300">
        <v>62100</v>
      </c>
      <c r="P378" s="300">
        <v>65000</v>
      </c>
      <c r="Q378" s="300">
        <v>67900</v>
      </c>
      <c r="S378" s="381">
        <v>36100</v>
      </c>
      <c r="T378" s="382">
        <v>47700</v>
      </c>
      <c r="U378" s="382">
        <v>50588</v>
      </c>
      <c r="V378" s="382">
        <v>53476</v>
      </c>
      <c r="W378" s="382">
        <v>56364</v>
      </c>
      <c r="X378" s="382">
        <v>59252</v>
      </c>
      <c r="Y378" s="382">
        <v>62140</v>
      </c>
      <c r="Z378" s="382">
        <v>65028</v>
      </c>
      <c r="AA378" s="383">
        <v>67916</v>
      </c>
      <c r="AB378" s="381">
        <v>57750</v>
      </c>
      <c r="AC378" s="382">
        <v>76250</v>
      </c>
      <c r="AD378" s="382">
        <v>80870</v>
      </c>
      <c r="AE378" s="382">
        <v>85490</v>
      </c>
      <c r="AF378" s="382">
        <v>90110</v>
      </c>
      <c r="AG378" s="382">
        <v>94730</v>
      </c>
      <c r="AH378" s="382">
        <v>99350</v>
      </c>
      <c r="AI378" s="382">
        <v>103970</v>
      </c>
      <c r="AJ378" s="383">
        <v>108590</v>
      </c>
      <c r="AL378" s="382">
        <v>37100</v>
      </c>
      <c r="AM378" s="382">
        <v>49000</v>
      </c>
      <c r="AN378" s="382">
        <v>51968</v>
      </c>
      <c r="AO378" s="382">
        <v>54936</v>
      </c>
      <c r="AP378" s="382">
        <v>57904</v>
      </c>
      <c r="AQ378" s="382">
        <v>60872</v>
      </c>
      <c r="AR378" s="382">
        <v>63840</v>
      </c>
      <c r="AS378" s="382">
        <v>66808</v>
      </c>
      <c r="AT378" s="382">
        <v>69776</v>
      </c>
      <c r="AU378" s="381">
        <v>59350</v>
      </c>
      <c r="AV378" s="382">
        <v>78350</v>
      </c>
      <c r="AW378" s="382">
        <v>83098</v>
      </c>
      <c r="AX378" s="382">
        <v>87846</v>
      </c>
      <c r="AY378" s="382">
        <v>92594</v>
      </c>
      <c r="AZ378" s="382">
        <v>97342</v>
      </c>
      <c r="BA378" s="382">
        <v>102090</v>
      </c>
      <c r="BB378" s="382">
        <v>106838</v>
      </c>
      <c r="BC378" s="383">
        <v>111586</v>
      </c>
      <c r="BE378">
        <v>40400</v>
      </c>
      <c r="BF378">
        <v>53350</v>
      </c>
      <c r="BG378">
        <v>56582</v>
      </c>
      <c r="BH378">
        <v>59814</v>
      </c>
      <c r="BI378">
        <v>63046</v>
      </c>
      <c r="BJ378">
        <v>66278</v>
      </c>
      <c r="BK378">
        <v>69510</v>
      </c>
      <c r="BL378">
        <v>72742</v>
      </c>
      <c r="BM378">
        <v>75974</v>
      </c>
      <c r="BN378">
        <v>64650</v>
      </c>
      <c r="BO378">
        <v>85350</v>
      </c>
      <c r="BP378">
        <v>90522</v>
      </c>
      <c r="BQ378">
        <v>95694</v>
      </c>
      <c r="BR378">
        <v>100866</v>
      </c>
      <c r="BS378">
        <v>106038</v>
      </c>
      <c r="BT378">
        <v>111210</v>
      </c>
      <c r="BU378">
        <v>116382</v>
      </c>
      <c r="BV378">
        <v>121554</v>
      </c>
    </row>
    <row r="379" spans="1:74" x14ac:dyDescent="0.35">
      <c r="A379" s="298" t="s">
        <v>569</v>
      </c>
      <c r="C379" s="300">
        <v>37600</v>
      </c>
      <c r="D379" s="300">
        <v>37600</v>
      </c>
      <c r="E379" s="300">
        <v>43240</v>
      </c>
      <c r="F379" s="300">
        <v>43240</v>
      </c>
      <c r="G379" s="300">
        <v>43240</v>
      </c>
      <c r="H379" s="300">
        <v>43240</v>
      </c>
      <c r="I379" s="300">
        <v>43240</v>
      </c>
      <c r="J379" s="300">
        <v>43240</v>
      </c>
      <c r="K379" s="300">
        <v>45750</v>
      </c>
      <c r="L379" s="300">
        <v>48350</v>
      </c>
      <c r="M379" s="300">
        <v>50950</v>
      </c>
      <c r="N379" s="300">
        <v>53550</v>
      </c>
      <c r="O379" s="300">
        <v>56200</v>
      </c>
      <c r="P379" s="300">
        <v>58800</v>
      </c>
      <c r="Q379" s="300">
        <v>61400</v>
      </c>
      <c r="S379" s="381">
        <v>33350</v>
      </c>
      <c r="T379" s="382">
        <v>44050</v>
      </c>
      <c r="U379" s="382">
        <v>46718</v>
      </c>
      <c r="V379" s="382">
        <v>49386</v>
      </c>
      <c r="W379" s="382">
        <v>52054</v>
      </c>
      <c r="X379" s="382">
        <v>54722</v>
      </c>
      <c r="Y379" s="382">
        <v>57390</v>
      </c>
      <c r="Z379" s="382">
        <v>60058</v>
      </c>
      <c r="AA379" s="383">
        <v>62726</v>
      </c>
      <c r="AB379" s="381">
        <v>53350</v>
      </c>
      <c r="AC379" s="382">
        <v>70400</v>
      </c>
      <c r="AD379" s="382">
        <v>74668</v>
      </c>
      <c r="AE379" s="382">
        <v>78936</v>
      </c>
      <c r="AF379" s="382">
        <v>83204</v>
      </c>
      <c r="AG379" s="382">
        <v>87472</v>
      </c>
      <c r="AH379" s="382">
        <v>91740</v>
      </c>
      <c r="AI379" s="382">
        <v>96008</v>
      </c>
      <c r="AJ379" s="383">
        <v>100276</v>
      </c>
      <c r="AL379" s="382">
        <v>33350</v>
      </c>
      <c r="AM379" s="382">
        <v>44050</v>
      </c>
      <c r="AN379" s="382">
        <v>46718</v>
      </c>
      <c r="AO379" s="382">
        <v>49386</v>
      </c>
      <c r="AP379" s="382">
        <v>52054</v>
      </c>
      <c r="AQ379" s="382">
        <v>54722</v>
      </c>
      <c r="AR379" s="382">
        <v>57390</v>
      </c>
      <c r="AS379" s="382">
        <v>60058</v>
      </c>
      <c r="AT379" s="382">
        <v>62726</v>
      </c>
      <c r="AU379" s="381">
        <v>53350</v>
      </c>
      <c r="AV379" s="382">
        <v>70400</v>
      </c>
      <c r="AW379" s="382">
        <v>74668</v>
      </c>
      <c r="AX379" s="382">
        <v>78936</v>
      </c>
      <c r="AY379" s="382">
        <v>83204</v>
      </c>
      <c r="AZ379" s="382">
        <v>87472</v>
      </c>
      <c r="BA379" s="382">
        <v>91740</v>
      </c>
      <c r="BB379" s="382">
        <v>96008</v>
      </c>
      <c r="BC379" s="383">
        <v>100276</v>
      </c>
      <c r="BE379">
        <v>36400</v>
      </c>
      <c r="BF379">
        <v>48050</v>
      </c>
      <c r="BG379">
        <v>50962</v>
      </c>
      <c r="BH379">
        <v>53874</v>
      </c>
      <c r="BI379">
        <v>56786</v>
      </c>
      <c r="BJ379">
        <v>59698</v>
      </c>
      <c r="BK379">
        <v>62610</v>
      </c>
      <c r="BL379">
        <v>65522</v>
      </c>
      <c r="BM379">
        <v>68434</v>
      </c>
      <c r="BN379">
        <v>58250</v>
      </c>
      <c r="BO379">
        <v>76900</v>
      </c>
      <c r="BP379">
        <v>81560</v>
      </c>
      <c r="BQ379">
        <v>86220</v>
      </c>
      <c r="BR379">
        <v>90880</v>
      </c>
      <c r="BS379">
        <v>95540</v>
      </c>
      <c r="BT379">
        <v>100200</v>
      </c>
      <c r="BU379">
        <v>104860</v>
      </c>
      <c r="BV379">
        <v>109520</v>
      </c>
    </row>
    <row r="380" spans="1:74" x14ac:dyDescent="0.35">
      <c r="A380" s="298" t="s">
        <v>570</v>
      </c>
      <c r="C380" s="300">
        <v>37600</v>
      </c>
      <c r="D380" s="300">
        <v>37600</v>
      </c>
      <c r="E380" s="300">
        <v>43240</v>
      </c>
      <c r="F380" s="300">
        <v>43240</v>
      </c>
      <c r="G380" s="300">
        <v>43240</v>
      </c>
      <c r="H380" s="300">
        <v>43240</v>
      </c>
      <c r="I380" s="300">
        <v>43240</v>
      </c>
      <c r="J380" s="300">
        <v>43240</v>
      </c>
      <c r="K380" s="300">
        <v>45250</v>
      </c>
      <c r="L380" s="300">
        <v>47850</v>
      </c>
      <c r="M380" s="300">
        <v>50400</v>
      </c>
      <c r="N380" s="300">
        <v>53000</v>
      </c>
      <c r="O380" s="300">
        <v>55600</v>
      </c>
      <c r="P380" s="300">
        <v>58150</v>
      </c>
      <c r="Q380" s="300">
        <v>60750</v>
      </c>
      <c r="S380" s="381">
        <v>32300</v>
      </c>
      <c r="T380" s="382">
        <v>42650</v>
      </c>
      <c r="U380" s="382">
        <v>45234</v>
      </c>
      <c r="V380" s="382">
        <v>47818</v>
      </c>
      <c r="W380" s="382">
        <v>50402</v>
      </c>
      <c r="X380" s="382">
        <v>52986</v>
      </c>
      <c r="Y380" s="382">
        <v>55570</v>
      </c>
      <c r="Z380" s="382">
        <v>58154</v>
      </c>
      <c r="AA380" s="383">
        <v>60738</v>
      </c>
      <c r="AB380" s="381">
        <v>51700</v>
      </c>
      <c r="AC380" s="382">
        <v>68250</v>
      </c>
      <c r="AD380" s="382">
        <v>72386</v>
      </c>
      <c r="AE380" s="382">
        <v>76522</v>
      </c>
      <c r="AF380" s="382">
        <v>80658</v>
      </c>
      <c r="AG380" s="382">
        <v>84794</v>
      </c>
      <c r="AH380" s="382">
        <v>88930</v>
      </c>
      <c r="AI380" s="382">
        <v>93066</v>
      </c>
      <c r="AJ380" s="383">
        <v>97202</v>
      </c>
      <c r="AL380" s="382">
        <v>32550</v>
      </c>
      <c r="AM380" s="382">
        <v>43000</v>
      </c>
      <c r="AN380" s="382">
        <v>45604</v>
      </c>
      <c r="AO380" s="382">
        <v>48208</v>
      </c>
      <c r="AP380" s="382">
        <v>50812</v>
      </c>
      <c r="AQ380" s="382">
        <v>53416</v>
      </c>
      <c r="AR380" s="382">
        <v>56020</v>
      </c>
      <c r="AS380" s="382">
        <v>58624</v>
      </c>
      <c r="AT380" s="382">
        <v>61228</v>
      </c>
      <c r="AU380" s="381">
        <v>52100</v>
      </c>
      <c r="AV380" s="382">
        <v>68750</v>
      </c>
      <c r="AW380" s="382">
        <v>72918</v>
      </c>
      <c r="AX380" s="382">
        <v>77086</v>
      </c>
      <c r="AY380" s="382">
        <v>81254</v>
      </c>
      <c r="AZ380" s="382">
        <v>85422</v>
      </c>
      <c r="BA380" s="382">
        <v>89590</v>
      </c>
      <c r="BB380" s="382">
        <v>93758</v>
      </c>
      <c r="BC380" s="383">
        <v>97926</v>
      </c>
      <c r="BE380">
        <v>36400</v>
      </c>
      <c r="BF380">
        <v>48050</v>
      </c>
      <c r="BG380">
        <v>50962</v>
      </c>
      <c r="BH380">
        <v>53874</v>
      </c>
      <c r="BI380">
        <v>56786</v>
      </c>
      <c r="BJ380">
        <v>59698</v>
      </c>
      <c r="BK380">
        <v>62610</v>
      </c>
      <c r="BL380">
        <v>65522</v>
      </c>
      <c r="BM380">
        <v>68434</v>
      </c>
      <c r="BN380">
        <v>58250</v>
      </c>
      <c r="BO380">
        <v>76900</v>
      </c>
      <c r="BP380">
        <v>81560</v>
      </c>
      <c r="BQ380">
        <v>86220</v>
      </c>
      <c r="BR380">
        <v>90880</v>
      </c>
      <c r="BS380">
        <v>95540</v>
      </c>
      <c r="BT380">
        <v>100200</v>
      </c>
      <c r="BU380">
        <v>104860</v>
      </c>
      <c r="BV380">
        <v>109520</v>
      </c>
    </row>
    <row r="381" spans="1:74" x14ac:dyDescent="0.35">
      <c r="A381" s="298" t="s">
        <v>571</v>
      </c>
      <c r="C381" s="300">
        <v>37600</v>
      </c>
      <c r="D381" s="300">
        <v>37600</v>
      </c>
      <c r="E381" s="300">
        <v>43240</v>
      </c>
      <c r="F381" s="300">
        <v>43240</v>
      </c>
      <c r="G381" s="300">
        <v>43240</v>
      </c>
      <c r="H381" s="300">
        <v>43240</v>
      </c>
      <c r="I381" s="300">
        <v>43240</v>
      </c>
      <c r="J381" s="300">
        <v>43240</v>
      </c>
      <c r="K381" s="300">
        <v>45250</v>
      </c>
      <c r="L381" s="300">
        <v>47850</v>
      </c>
      <c r="M381" s="300">
        <v>50400</v>
      </c>
      <c r="N381" s="300">
        <v>53000</v>
      </c>
      <c r="O381" s="300">
        <v>55600</v>
      </c>
      <c r="P381" s="300">
        <v>58150</v>
      </c>
      <c r="Q381" s="300">
        <v>60750</v>
      </c>
      <c r="S381" s="381">
        <v>32300</v>
      </c>
      <c r="T381" s="382">
        <v>42650</v>
      </c>
      <c r="U381" s="382">
        <v>45234</v>
      </c>
      <c r="V381" s="382">
        <v>47818</v>
      </c>
      <c r="W381" s="382">
        <v>50402</v>
      </c>
      <c r="X381" s="382">
        <v>52986</v>
      </c>
      <c r="Y381" s="382">
        <v>55570</v>
      </c>
      <c r="Z381" s="382">
        <v>58154</v>
      </c>
      <c r="AA381" s="383">
        <v>60738</v>
      </c>
      <c r="AB381" s="381">
        <v>51700</v>
      </c>
      <c r="AC381" s="382">
        <v>68250</v>
      </c>
      <c r="AD381" s="382">
        <v>72386</v>
      </c>
      <c r="AE381" s="382">
        <v>76522</v>
      </c>
      <c r="AF381" s="382">
        <v>80658</v>
      </c>
      <c r="AG381" s="382">
        <v>84794</v>
      </c>
      <c r="AH381" s="382">
        <v>88930</v>
      </c>
      <c r="AI381" s="382">
        <v>93066</v>
      </c>
      <c r="AJ381" s="383">
        <v>97202</v>
      </c>
      <c r="AL381" s="382">
        <v>32550</v>
      </c>
      <c r="AM381" s="382">
        <v>43000</v>
      </c>
      <c r="AN381" s="382">
        <v>45604</v>
      </c>
      <c r="AO381" s="382">
        <v>48208</v>
      </c>
      <c r="AP381" s="382">
        <v>50812</v>
      </c>
      <c r="AQ381" s="382">
        <v>53416</v>
      </c>
      <c r="AR381" s="382">
        <v>56020</v>
      </c>
      <c r="AS381" s="382">
        <v>58624</v>
      </c>
      <c r="AT381" s="382">
        <v>61228</v>
      </c>
      <c r="AU381" s="381">
        <v>52100</v>
      </c>
      <c r="AV381" s="382">
        <v>68750</v>
      </c>
      <c r="AW381" s="382">
        <v>72918</v>
      </c>
      <c r="AX381" s="382">
        <v>77086</v>
      </c>
      <c r="AY381" s="382">
        <v>81254</v>
      </c>
      <c r="AZ381" s="382">
        <v>85422</v>
      </c>
      <c r="BA381" s="382">
        <v>89590</v>
      </c>
      <c r="BB381" s="382">
        <v>93758</v>
      </c>
      <c r="BC381" s="383">
        <v>97926</v>
      </c>
      <c r="BE381">
        <v>36400</v>
      </c>
      <c r="BF381">
        <v>48050</v>
      </c>
      <c r="BG381">
        <v>50962</v>
      </c>
      <c r="BH381">
        <v>53874</v>
      </c>
      <c r="BI381">
        <v>56786</v>
      </c>
      <c r="BJ381">
        <v>59698</v>
      </c>
      <c r="BK381">
        <v>62610</v>
      </c>
      <c r="BL381">
        <v>65522</v>
      </c>
      <c r="BM381">
        <v>68434</v>
      </c>
      <c r="BN381">
        <v>58250</v>
      </c>
      <c r="BO381">
        <v>76900</v>
      </c>
      <c r="BP381">
        <v>81560</v>
      </c>
      <c r="BQ381">
        <v>86220</v>
      </c>
      <c r="BR381">
        <v>90880</v>
      </c>
      <c r="BS381">
        <v>95540</v>
      </c>
      <c r="BT381">
        <v>100200</v>
      </c>
      <c r="BU381">
        <v>104860</v>
      </c>
      <c r="BV381">
        <v>109520</v>
      </c>
    </row>
    <row r="382" spans="1:74" x14ac:dyDescent="0.35">
      <c r="A382" s="298" t="s">
        <v>572</v>
      </c>
      <c r="C382" s="300">
        <v>37600</v>
      </c>
      <c r="D382" s="300">
        <v>37600</v>
      </c>
      <c r="E382" s="300">
        <v>43240</v>
      </c>
      <c r="F382" s="300">
        <v>43240</v>
      </c>
      <c r="G382" s="300">
        <v>43240</v>
      </c>
      <c r="H382" s="300">
        <v>43240</v>
      </c>
      <c r="I382" s="300">
        <v>43240</v>
      </c>
      <c r="J382" s="300">
        <v>43240</v>
      </c>
      <c r="K382" s="300">
        <v>45250</v>
      </c>
      <c r="L382" s="300">
        <v>47850</v>
      </c>
      <c r="M382" s="300">
        <v>50400</v>
      </c>
      <c r="N382" s="300">
        <v>53000</v>
      </c>
      <c r="O382" s="300">
        <v>55600</v>
      </c>
      <c r="P382" s="300">
        <v>58150</v>
      </c>
      <c r="Q382" s="300">
        <v>60750</v>
      </c>
      <c r="S382" s="381">
        <v>32300</v>
      </c>
      <c r="T382" s="382">
        <v>42650</v>
      </c>
      <c r="U382" s="382">
        <v>45234</v>
      </c>
      <c r="V382" s="382">
        <v>47818</v>
      </c>
      <c r="W382" s="382">
        <v>50402</v>
      </c>
      <c r="X382" s="382">
        <v>52986</v>
      </c>
      <c r="Y382" s="382">
        <v>55570</v>
      </c>
      <c r="Z382" s="382">
        <v>58154</v>
      </c>
      <c r="AA382" s="383">
        <v>60738</v>
      </c>
      <c r="AB382" s="381">
        <v>51700</v>
      </c>
      <c r="AC382" s="382">
        <v>68250</v>
      </c>
      <c r="AD382" s="382">
        <v>72386</v>
      </c>
      <c r="AE382" s="382">
        <v>76522</v>
      </c>
      <c r="AF382" s="382">
        <v>80658</v>
      </c>
      <c r="AG382" s="382">
        <v>84794</v>
      </c>
      <c r="AH382" s="382">
        <v>88930</v>
      </c>
      <c r="AI382" s="382">
        <v>93066</v>
      </c>
      <c r="AJ382" s="383">
        <v>97202</v>
      </c>
      <c r="AL382" s="382">
        <v>32550</v>
      </c>
      <c r="AM382" s="382">
        <v>43000</v>
      </c>
      <c r="AN382" s="382">
        <v>45604</v>
      </c>
      <c r="AO382" s="382">
        <v>48208</v>
      </c>
      <c r="AP382" s="382">
        <v>50812</v>
      </c>
      <c r="AQ382" s="382">
        <v>53416</v>
      </c>
      <c r="AR382" s="382">
        <v>56020</v>
      </c>
      <c r="AS382" s="382">
        <v>58624</v>
      </c>
      <c r="AT382" s="382">
        <v>61228</v>
      </c>
      <c r="AU382" s="381">
        <v>52100</v>
      </c>
      <c r="AV382" s="382">
        <v>68750</v>
      </c>
      <c r="AW382" s="382">
        <v>72918</v>
      </c>
      <c r="AX382" s="382">
        <v>77086</v>
      </c>
      <c r="AY382" s="382">
        <v>81254</v>
      </c>
      <c r="AZ382" s="382">
        <v>85422</v>
      </c>
      <c r="BA382" s="382">
        <v>89590</v>
      </c>
      <c r="BB382" s="382">
        <v>93758</v>
      </c>
      <c r="BC382" s="383">
        <v>97926</v>
      </c>
      <c r="BE382">
        <v>36400</v>
      </c>
      <c r="BF382">
        <v>48050</v>
      </c>
      <c r="BG382">
        <v>50962</v>
      </c>
      <c r="BH382">
        <v>53874</v>
      </c>
      <c r="BI382">
        <v>56786</v>
      </c>
      <c r="BJ382">
        <v>59698</v>
      </c>
      <c r="BK382">
        <v>62610</v>
      </c>
      <c r="BL382">
        <v>65522</v>
      </c>
      <c r="BM382">
        <v>68434</v>
      </c>
      <c r="BN382">
        <v>58250</v>
      </c>
      <c r="BO382">
        <v>76900</v>
      </c>
      <c r="BP382">
        <v>81560</v>
      </c>
      <c r="BQ382">
        <v>86220</v>
      </c>
      <c r="BR382">
        <v>90880</v>
      </c>
      <c r="BS382">
        <v>95540</v>
      </c>
      <c r="BT382">
        <v>100200</v>
      </c>
      <c r="BU382">
        <v>104860</v>
      </c>
      <c r="BV382">
        <v>109520</v>
      </c>
    </row>
    <row r="383" spans="1:74" x14ac:dyDescent="0.35">
      <c r="A383" s="298" t="s">
        <v>573</v>
      </c>
      <c r="C383" s="300">
        <v>37600</v>
      </c>
      <c r="D383" s="300">
        <v>37600</v>
      </c>
      <c r="E383" s="300">
        <v>43240</v>
      </c>
      <c r="F383" s="300">
        <v>43240</v>
      </c>
      <c r="G383" s="300">
        <v>43240</v>
      </c>
      <c r="H383" s="300">
        <v>43240</v>
      </c>
      <c r="I383" s="300">
        <v>45050</v>
      </c>
      <c r="J383" s="300">
        <v>47950</v>
      </c>
      <c r="K383" s="300">
        <v>50850</v>
      </c>
      <c r="L383" s="300">
        <v>53750</v>
      </c>
      <c r="M383" s="300">
        <v>56650</v>
      </c>
      <c r="N383" s="300">
        <v>59550</v>
      </c>
      <c r="O383" s="300">
        <v>62450</v>
      </c>
      <c r="P383" s="300">
        <v>65350</v>
      </c>
      <c r="Q383" s="300">
        <v>68250</v>
      </c>
      <c r="S383" s="381">
        <v>36450</v>
      </c>
      <c r="T383" s="382">
        <v>48150</v>
      </c>
      <c r="U383" s="382">
        <v>51066</v>
      </c>
      <c r="V383" s="382">
        <v>53982</v>
      </c>
      <c r="W383" s="382">
        <v>56898</v>
      </c>
      <c r="X383" s="382">
        <v>59814</v>
      </c>
      <c r="Y383" s="382">
        <v>62730</v>
      </c>
      <c r="Z383" s="382">
        <v>65646</v>
      </c>
      <c r="AA383" s="383">
        <v>68562</v>
      </c>
      <c r="AB383" s="381">
        <v>58300</v>
      </c>
      <c r="AC383" s="382">
        <v>76950</v>
      </c>
      <c r="AD383" s="382">
        <v>81614</v>
      </c>
      <c r="AE383" s="382">
        <v>86278</v>
      </c>
      <c r="AF383" s="382">
        <v>90942</v>
      </c>
      <c r="AG383" s="382">
        <v>95606</v>
      </c>
      <c r="AH383" s="382">
        <v>100270</v>
      </c>
      <c r="AI383" s="382">
        <v>104934</v>
      </c>
      <c r="AJ383" s="383">
        <v>109598</v>
      </c>
      <c r="AL383" s="382">
        <v>37900</v>
      </c>
      <c r="AM383" s="382">
        <v>50050</v>
      </c>
      <c r="AN383" s="382">
        <v>53082</v>
      </c>
      <c r="AO383" s="382">
        <v>56114</v>
      </c>
      <c r="AP383" s="382">
        <v>59146</v>
      </c>
      <c r="AQ383" s="382">
        <v>62178</v>
      </c>
      <c r="AR383" s="382">
        <v>65210</v>
      </c>
      <c r="AS383" s="382">
        <v>68242</v>
      </c>
      <c r="AT383" s="382">
        <v>71274</v>
      </c>
      <c r="AU383" s="381">
        <v>60650</v>
      </c>
      <c r="AV383" s="382">
        <v>80050</v>
      </c>
      <c r="AW383" s="382">
        <v>84902</v>
      </c>
      <c r="AX383" s="382">
        <v>89754</v>
      </c>
      <c r="AY383" s="382">
        <v>94606</v>
      </c>
      <c r="AZ383" s="382">
        <v>99458</v>
      </c>
      <c r="BA383" s="382">
        <v>104310</v>
      </c>
      <c r="BB383" s="382">
        <v>109162</v>
      </c>
      <c r="BC383" s="383">
        <v>114014</v>
      </c>
      <c r="BE383">
        <v>42400</v>
      </c>
      <c r="BF383">
        <v>56000</v>
      </c>
      <c r="BG383">
        <v>59392</v>
      </c>
      <c r="BH383">
        <v>62784</v>
      </c>
      <c r="BI383">
        <v>66176</v>
      </c>
      <c r="BJ383">
        <v>69568</v>
      </c>
      <c r="BK383">
        <v>72960</v>
      </c>
      <c r="BL383">
        <v>76352</v>
      </c>
      <c r="BM383">
        <v>79744</v>
      </c>
      <c r="BN383">
        <v>67850</v>
      </c>
      <c r="BO383">
        <v>89550</v>
      </c>
      <c r="BP383">
        <v>94978</v>
      </c>
      <c r="BQ383">
        <v>100406</v>
      </c>
      <c r="BR383">
        <v>105834</v>
      </c>
      <c r="BS383">
        <v>111262</v>
      </c>
      <c r="BT383">
        <v>116690</v>
      </c>
      <c r="BU383">
        <v>122118</v>
      </c>
      <c r="BV383">
        <v>127546</v>
      </c>
    </row>
    <row r="384" spans="1:74" x14ac:dyDescent="0.35">
      <c r="A384" s="298" t="s">
        <v>574</v>
      </c>
      <c r="C384" s="300">
        <v>37600</v>
      </c>
      <c r="D384" s="300">
        <v>37600</v>
      </c>
      <c r="E384" s="300">
        <v>43240</v>
      </c>
      <c r="F384" s="300">
        <v>43240</v>
      </c>
      <c r="G384" s="300">
        <v>43240</v>
      </c>
      <c r="H384" s="300">
        <v>43240</v>
      </c>
      <c r="I384" s="300">
        <v>43240</v>
      </c>
      <c r="J384" s="300">
        <v>43240</v>
      </c>
      <c r="K384" s="300">
        <v>45250</v>
      </c>
      <c r="L384" s="300">
        <v>47850</v>
      </c>
      <c r="M384" s="300">
        <v>50400</v>
      </c>
      <c r="N384" s="300">
        <v>53000</v>
      </c>
      <c r="O384" s="300">
        <v>55600</v>
      </c>
      <c r="P384" s="300">
        <v>58150</v>
      </c>
      <c r="Q384" s="300">
        <v>60750</v>
      </c>
      <c r="S384" s="381">
        <v>33800</v>
      </c>
      <c r="T384" s="382">
        <v>44650</v>
      </c>
      <c r="U384" s="382">
        <v>47354</v>
      </c>
      <c r="V384" s="382">
        <v>50058</v>
      </c>
      <c r="W384" s="382">
        <v>52762</v>
      </c>
      <c r="X384" s="382">
        <v>55466</v>
      </c>
      <c r="Y384" s="382">
        <v>58170</v>
      </c>
      <c r="Z384" s="382">
        <v>60874</v>
      </c>
      <c r="AA384" s="383">
        <v>63578</v>
      </c>
      <c r="AB384" s="381">
        <v>54100</v>
      </c>
      <c r="AC384" s="382">
        <v>71400</v>
      </c>
      <c r="AD384" s="382">
        <v>75728</v>
      </c>
      <c r="AE384" s="382">
        <v>80056</v>
      </c>
      <c r="AF384" s="382">
        <v>84384</v>
      </c>
      <c r="AG384" s="382">
        <v>88712</v>
      </c>
      <c r="AH384" s="382">
        <v>93040</v>
      </c>
      <c r="AI384" s="382">
        <v>97368</v>
      </c>
      <c r="AJ384" s="383">
        <v>101696</v>
      </c>
      <c r="AL384" s="382">
        <v>33800</v>
      </c>
      <c r="AM384" s="382">
        <v>44650</v>
      </c>
      <c r="AN384" s="382">
        <v>47354</v>
      </c>
      <c r="AO384" s="382">
        <v>50058</v>
      </c>
      <c r="AP384" s="382">
        <v>52762</v>
      </c>
      <c r="AQ384" s="382">
        <v>55466</v>
      </c>
      <c r="AR384" s="382">
        <v>58170</v>
      </c>
      <c r="AS384" s="382">
        <v>60874</v>
      </c>
      <c r="AT384" s="382">
        <v>63578</v>
      </c>
      <c r="AU384" s="381">
        <v>54100</v>
      </c>
      <c r="AV384" s="382">
        <v>71400</v>
      </c>
      <c r="AW384" s="382">
        <v>75728</v>
      </c>
      <c r="AX384" s="382">
        <v>80056</v>
      </c>
      <c r="AY384" s="382">
        <v>84384</v>
      </c>
      <c r="AZ384" s="382">
        <v>88712</v>
      </c>
      <c r="BA384" s="382">
        <v>93040</v>
      </c>
      <c r="BB384" s="382">
        <v>97368</v>
      </c>
      <c r="BC384" s="383">
        <v>101696</v>
      </c>
      <c r="BE384">
        <v>36400</v>
      </c>
      <c r="BF384">
        <v>48050</v>
      </c>
      <c r="BG384">
        <v>50962</v>
      </c>
      <c r="BH384">
        <v>53874</v>
      </c>
      <c r="BI384">
        <v>56786</v>
      </c>
      <c r="BJ384">
        <v>59698</v>
      </c>
      <c r="BK384">
        <v>62610</v>
      </c>
      <c r="BL384">
        <v>65522</v>
      </c>
      <c r="BM384">
        <v>68434</v>
      </c>
      <c r="BN384">
        <v>58250</v>
      </c>
      <c r="BO384">
        <v>76900</v>
      </c>
      <c r="BP384">
        <v>81560</v>
      </c>
      <c r="BQ384">
        <v>86220</v>
      </c>
      <c r="BR384">
        <v>90880</v>
      </c>
      <c r="BS384">
        <v>95540</v>
      </c>
      <c r="BT384">
        <v>100200</v>
      </c>
      <c r="BU384">
        <v>104860</v>
      </c>
      <c r="BV384">
        <v>109520</v>
      </c>
    </row>
    <row r="385" spans="1:74" x14ac:dyDescent="0.35">
      <c r="A385" s="298" t="s">
        <v>575</v>
      </c>
      <c r="C385" s="300">
        <v>38000</v>
      </c>
      <c r="D385" s="300">
        <v>38000</v>
      </c>
      <c r="E385" s="300">
        <v>43700</v>
      </c>
      <c r="F385" s="300">
        <v>43700</v>
      </c>
      <c r="G385" s="300">
        <v>43700</v>
      </c>
      <c r="H385" s="300">
        <v>43700</v>
      </c>
      <c r="I385" s="300">
        <v>45100</v>
      </c>
      <c r="J385" s="300">
        <v>48000</v>
      </c>
      <c r="K385" s="300">
        <v>50900</v>
      </c>
      <c r="L385" s="300">
        <v>53800</v>
      </c>
      <c r="M385" s="300">
        <v>56750</v>
      </c>
      <c r="N385" s="300">
        <v>59650</v>
      </c>
      <c r="O385" s="300">
        <v>62550</v>
      </c>
      <c r="P385" s="300">
        <v>65450</v>
      </c>
      <c r="Q385" s="300">
        <v>68350</v>
      </c>
      <c r="S385" s="381">
        <v>38000</v>
      </c>
      <c r="T385" s="382">
        <v>50200</v>
      </c>
      <c r="U385" s="382">
        <v>53240</v>
      </c>
      <c r="V385" s="382">
        <v>56280</v>
      </c>
      <c r="W385" s="382">
        <v>59320</v>
      </c>
      <c r="X385" s="382">
        <v>62360</v>
      </c>
      <c r="Y385" s="382">
        <v>65400</v>
      </c>
      <c r="Z385" s="382">
        <v>68440</v>
      </c>
      <c r="AA385" s="383">
        <v>71480</v>
      </c>
      <c r="AB385" s="381">
        <v>60800</v>
      </c>
      <c r="AC385" s="382">
        <v>80250</v>
      </c>
      <c r="AD385" s="382">
        <v>85114</v>
      </c>
      <c r="AE385" s="382">
        <v>89978</v>
      </c>
      <c r="AF385" s="382">
        <v>94842</v>
      </c>
      <c r="AG385" s="382">
        <v>99706</v>
      </c>
      <c r="AH385" s="382">
        <v>104570</v>
      </c>
      <c r="AI385" s="382">
        <v>109434</v>
      </c>
      <c r="AJ385" s="383">
        <v>114298</v>
      </c>
      <c r="AL385" s="382">
        <v>38000</v>
      </c>
      <c r="AM385" s="382">
        <v>50200</v>
      </c>
      <c r="AN385" s="382">
        <v>53240</v>
      </c>
      <c r="AO385" s="382">
        <v>56280</v>
      </c>
      <c r="AP385" s="382">
        <v>59320</v>
      </c>
      <c r="AQ385" s="382">
        <v>62360</v>
      </c>
      <c r="AR385" s="382">
        <v>65400</v>
      </c>
      <c r="AS385" s="382">
        <v>68440</v>
      </c>
      <c r="AT385" s="382">
        <v>71480</v>
      </c>
      <c r="AU385" s="381">
        <v>60800</v>
      </c>
      <c r="AV385" s="382">
        <v>80250</v>
      </c>
      <c r="AW385" s="382">
        <v>85114</v>
      </c>
      <c r="AX385" s="382">
        <v>89978</v>
      </c>
      <c r="AY385" s="382">
        <v>94842</v>
      </c>
      <c r="AZ385" s="382">
        <v>99706</v>
      </c>
      <c r="BA385" s="382">
        <v>104570</v>
      </c>
      <c r="BB385" s="382">
        <v>109434</v>
      </c>
      <c r="BC385" s="383">
        <v>114298</v>
      </c>
      <c r="BE385">
        <v>41500</v>
      </c>
      <c r="BF385">
        <v>54800</v>
      </c>
      <c r="BG385">
        <v>58120</v>
      </c>
      <c r="BH385">
        <v>61440</v>
      </c>
      <c r="BI385">
        <v>64760</v>
      </c>
      <c r="BJ385">
        <v>68080</v>
      </c>
      <c r="BK385">
        <v>71400</v>
      </c>
      <c r="BL385">
        <v>74720</v>
      </c>
      <c r="BM385">
        <v>78040</v>
      </c>
      <c r="BN385">
        <v>66400</v>
      </c>
      <c r="BO385">
        <v>87650</v>
      </c>
      <c r="BP385">
        <v>92962</v>
      </c>
      <c r="BQ385">
        <v>98274</v>
      </c>
      <c r="BR385">
        <v>103586</v>
      </c>
      <c r="BS385">
        <v>108898</v>
      </c>
      <c r="BT385">
        <v>114210</v>
      </c>
      <c r="BU385">
        <v>119522</v>
      </c>
      <c r="BV385">
        <v>124834</v>
      </c>
    </row>
    <row r="386" spans="1:74" x14ac:dyDescent="0.35">
      <c r="A386" s="298" t="s">
        <v>576</v>
      </c>
      <c r="C386" s="300">
        <v>37700</v>
      </c>
      <c r="D386" s="300">
        <v>37700</v>
      </c>
      <c r="E386" s="300">
        <v>43355</v>
      </c>
      <c r="F386" s="300">
        <v>43355</v>
      </c>
      <c r="G386" s="300">
        <v>43355</v>
      </c>
      <c r="H386" s="300">
        <v>45100</v>
      </c>
      <c r="I386" s="300">
        <v>48200</v>
      </c>
      <c r="J386" s="300">
        <v>51300</v>
      </c>
      <c r="K386" s="300">
        <v>54400</v>
      </c>
      <c r="L386" s="300">
        <v>57500</v>
      </c>
      <c r="M386" s="300">
        <v>60650</v>
      </c>
      <c r="N386" s="300">
        <v>63750</v>
      </c>
      <c r="O386" s="300">
        <v>66850</v>
      </c>
      <c r="P386" s="300">
        <v>69950</v>
      </c>
      <c r="Q386" s="300">
        <v>73050</v>
      </c>
      <c r="S386" s="381">
        <v>38850</v>
      </c>
      <c r="T386" s="382">
        <v>51300</v>
      </c>
      <c r="U386" s="382">
        <v>54408</v>
      </c>
      <c r="V386" s="382">
        <v>57516</v>
      </c>
      <c r="W386" s="382">
        <v>60624</v>
      </c>
      <c r="X386" s="382">
        <v>63732</v>
      </c>
      <c r="Y386" s="382">
        <v>66840</v>
      </c>
      <c r="Z386" s="382">
        <v>69948</v>
      </c>
      <c r="AA386" s="383">
        <v>73056</v>
      </c>
      <c r="AB386" s="381">
        <v>62150</v>
      </c>
      <c r="AC386" s="382">
        <v>82050</v>
      </c>
      <c r="AD386" s="382">
        <v>87022</v>
      </c>
      <c r="AE386" s="382">
        <v>91994</v>
      </c>
      <c r="AF386" s="382">
        <v>96966</v>
      </c>
      <c r="AG386" s="382">
        <v>101938</v>
      </c>
      <c r="AH386" s="382">
        <v>106910</v>
      </c>
      <c r="AI386" s="382">
        <v>111882</v>
      </c>
      <c r="AJ386" s="383">
        <v>116854</v>
      </c>
      <c r="AL386" s="382">
        <v>38850</v>
      </c>
      <c r="AM386" s="382">
        <v>51300</v>
      </c>
      <c r="AN386" s="382">
        <v>54408</v>
      </c>
      <c r="AO386" s="382">
        <v>57516</v>
      </c>
      <c r="AP386" s="382">
        <v>60624</v>
      </c>
      <c r="AQ386" s="382">
        <v>63732</v>
      </c>
      <c r="AR386" s="382">
        <v>66840</v>
      </c>
      <c r="AS386" s="382">
        <v>69948</v>
      </c>
      <c r="AT386" s="382">
        <v>73056</v>
      </c>
      <c r="AU386" s="381">
        <v>62150</v>
      </c>
      <c r="AV386" s="382">
        <v>82050</v>
      </c>
      <c r="AW386" s="382">
        <v>87022</v>
      </c>
      <c r="AX386" s="382">
        <v>91994</v>
      </c>
      <c r="AY386" s="382">
        <v>96966</v>
      </c>
      <c r="AZ386" s="382">
        <v>101938</v>
      </c>
      <c r="BA386" s="382">
        <v>106910</v>
      </c>
      <c r="BB386" s="382">
        <v>111882</v>
      </c>
      <c r="BC386" s="383">
        <v>116854</v>
      </c>
      <c r="BE386">
        <v>41350</v>
      </c>
      <c r="BF386">
        <v>54600</v>
      </c>
      <c r="BG386">
        <v>57908</v>
      </c>
      <c r="BH386">
        <v>61216</v>
      </c>
      <c r="BI386">
        <v>64524</v>
      </c>
      <c r="BJ386">
        <v>67832</v>
      </c>
      <c r="BK386">
        <v>71140</v>
      </c>
      <c r="BL386">
        <v>74448</v>
      </c>
      <c r="BM386">
        <v>77756</v>
      </c>
      <c r="BN386">
        <v>66150</v>
      </c>
      <c r="BO386">
        <v>87300</v>
      </c>
      <c r="BP386">
        <v>92592</v>
      </c>
      <c r="BQ386">
        <v>97884</v>
      </c>
      <c r="BR386">
        <v>103176</v>
      </c>
      <c r="BS386">
        <v>108468</v>
      </c>
      <c r="BT386">
        <v>113760</v>
      </c>
      <c r="BU386">
        <v>119052</v>
      </c>
      <c r="BV386">
        <v>124344</v>
      </c>
    </row>
    <row r="387" spans="1:74" x14ac:dyDescent="0.35">
      <c r="A387" s="298" t="s">
        <v>577</v>
      </c>
      <c r="C387" s="300">
        <v>37700</v>
      </c>
      <c r="D387" s="300">
        <v>37700</v>
      </c>
      <c r="E387" s="300">
        <v>43355</v>
      </c>
      <c r="F387" s="300">
        <v>43355</v>
      </c>
      <c r="G387" s="300">
        <v>43355</v>
      </c>
      <c r="H387" s="300">
        <v>45100</v>
      </c>
      <c r="I387" s="300">
        <v>48200</v>
      </c>
      <c r="J387" s="300">
        <v>51300</v>
      </c>
      <c r="K387" s="300">
        <v>54400</v>
      </c>
      <c r="L387" s="300">
        <v>57500</v>
      </c>
      <c r="M387" s="300">
        <v>60650</v>
      </c>
      <c r="N387" s="300">
        <v>63750</v>
      </c>
      <c r="O387" s="300">
        <v>66850</v>
      </c>
      <c r="P387" s="300">
        <v>69950</v>
      </c>
      <c r="Q387" s="300">
        <v>73050</v>
      </c>
      <c r="S387" s="381">
        <v>38850</v>
      </c>
      <c r="T387" s="382">
        <v>51300</v>
      </c>
      <c r="U387" s="382">
        <v>54408</v>
      </c>
      <c r="V387" s="382">
        <v>57516</v>
      </c>
      <c r="W387" s="382">
        <v>60624</v>
      </c>
      <c r="X387" s="382">
        <v>63732</v>
      </c>
      <c r="Y387" s="382">
        <v>66840</v>
      </c>
      <c r="Z387" s="382">
        <v>69948</v>
      </c>
      <c r="AA387" s="383">
        <v>73056</v>
      </c>
      <c r="AB387" s="381">
        <v>62150</v>
      </c>
      <c r="AC387" s="382">
        <v>82050</v>
      </c>
      <c r="AD387" s="382">
        <v>87022</v>
      </c>
      <c r="AE387" s="382">
        <v>91994</v>
      </c>
      <c r="AF387" s="382">
        <v>96966</v>
      </c>
      <c r="AG387" s="382">
        <v>101938</v>
      </c>
      <c r="AH387" s="382">
        <v>106910</v>
      </c>
      <c r="AI387" s="382">
        <v>111882</v>
      </c>
      <c r="AJ387" s="383">
        <v>116854</v>
      </c>
      <c r="AL387" s="382">
        <v>38850</v>
      </c>
      <c r="AM387" s="382">
        <v>51300</v>
      </c>
      <c r="AN387" s="382">
        <v>54408</v>
      </c>
      <c r="AO387" s="382">
        <v>57516</v>
      </c>
      <c r="AP387" s="382">
        <v>60624</v>
      </c>
      <c r="AQ387" s="382">
        <v>63732</v>
      </c>
      <c r="AR387" s="382">
        <v>66840</v>
      </c>
      <c r="AS387" s="382">
        <v>69948</v>
      </c>
      <c r="AT387" s="382">
        <v>73056</v>
      </c>
      <c r="AU387" s="381">
        <v>62150</v>
      </c>
      <c r="AV387" s="382">
        <v>82050</v>
      </c>
      <c r="AW387" s="382">
        <v>87022</v>
      </c>
      <c r="AX387" s="382">
        <v>91994</v>
      </c>
      <c r="AY387" s="382">
        <v>96966</v>
      </c>
      <c r="AZ387" s="382">
        <v>101938</v>
      </c>
      <c r="BA387" s="382">
        <v>106910</v>
      </c>
      <c r="BB387" s="382">
        <v>111882</v>
      </c>
      <c r="BC387" s="383">
        <v>116854</v>
      </c>
      <c r="BE387">
        <v>41350</v>
      </c>
      <c r="BF387">
        <v>54600</v>
      </c>
      <c r="BG387">
        <v>57908</v>
      </c>
      <c r="BH387">
        <v>61216</v>
      </c>
      <c r="BI387">
        <v>64524</v>
      </c>
      <c r="BJ387">
        <v>67832</v>
      </c>
      <c r="BK387">
        <v>71140</v>
      </c>
      <c r="BL387">
        <v>74448</v>
      </c>
      <c r="BM387">
        <v>77756</v>
      </c>
      <c r="BN387">
        <v>66150</v>
      </c>
      <c r="BO387">
        <v>87300</v>
      </c>
      <c r="BP387">
        <v>92592</v>
      </c>
      <c r="BQ387">
        <v>97884</v>
      </c>
      <c r="BR387">
        <v>103176</v>
      </c>
      <c r="BS387">
        <v>108468</v>
      </c>
      <c r="BT387">
        <v>113760</v>
      </c>
      <c r="BU387">
        <v>119052</v>
      </c>
      <c r="BV387">
        <v>124344</v>
      </c>
    </row>
    <row r="388" spans="1:74" x14ac:dyDescent="0.35">
      <c r="A388" s="298" t="s">
        <v>578</v>
      </c>
      <c r="C388" s="300">
        <v>37600</v>
      </c>
      <c r="D388" s="300">
        <v>37600</v>
      </c>
      <c r="E388" s="300">
        <v>43240</v>
      </c>
      <c r="F388" s="300">
        <v>43240</v>
      </c>
      <c r="G388" s="300">
        <v>43240</v>
      </c>
      <c r="H388" s="300">
        <v>43240</v>
      </c>
      <c r="I388" s="300">
        <v>43240</v>
      </c>
      <c r="J388" s="300">
        <v>43240</v>
      </c>
      <c r="K388" s="300">
        <v>45250</v>
      </c>
      <c r="L388" s="300">
        <v>47850</v>
      </c>
      <c r="M388" s="300">
        <v>50400</v>
      </c>
      <c r="N388" s="300">
        <v>53000</v>
      </c>
      <c r="O388" s="300">
        <v>55600</v>
      </c>
      <c r="P388" s="300">
        <v>58150</v>
      </c>
      <c r="Q388" s="300">
        <v>60750</v>
      </c>
      <c r="S388" s="381">
        <v>32300</v>
      </c>
      <c r="T388" s="382">
        <v>42650</v>
      </c>
      <c r="U388" s="382">
        <v>45234</v>
      </c>
      <c r="V388" s="382">
        <v>47818</v>
      </c>
      <c r="W388" s="382">
        <v>50402</v>
      </c>
      <c r="X388" s="382">
        <v>52986</v>
      </c>
      <c r="Y388" s="382">
        <v>55570</v>
      </c>
      <c r="Z388" s="382">
        <v>58154</v>
      </c>
      <c r="AA388" s="383">
        <v>60738</v>
      </c>
      <c r="AB388" s="381">
        <v>51700</v>
      </c>
      <c r="AC388" s="382">
        <v>68250</v>
      </c>
      <c r="AD388" s="382">
        <v>72386</v>
      </c>
      <c r="AE388" s="382">
        <v>76522</v>
      </c>
      <c r="AF388" s="382">
        <v>80658</v>
      </c>
      <c r="AG388" s="382">
        <v>84794</v>
      </c>
      <c r="AH388" s="382">
        <v>88930</v>
      </c>
      <c r="AI388" s="382">
        <v>93066</v>
      </c>
      <c r="AJ388" s="383">
        <v>97202</v>
      </c>
      <c r="AL388" s="382">
        <v>32550</v>
      </c>
      <c r="AM388" s="382">
        <v>43000</v>
      </c>
      <c r="AN388" s="382">
        <v>45604</v>
      </c>
      <c r="AO388" s="382">
        <v>48208</v>
      </c>
      <c r="AP388" s="382">
        <v>50812</v>
      </c>
      <c r="AQ388" s="382">
        <v>53416</v>
      </c>
      <c r="AR388" s="382">
        <v>56020</v>
      </c>
      <c r="AS388" s="382">
        <v>58624</v>
      </c>
      <c r="AT388" s="382">
        <v>61228</v>
      </c>
      <c r="AU388" s="381">
        <v>52100</v>
      </c>
      <c r="AV388" s="382">
        <v>68750</v>
      </c>
      <c r="AW388" s="382">
        <v>72918</v>
      </c>
      <c r="AX388" s="382">
        <v>77086</v>
      </c>
      <c r="AY388" s="382">
        <v>81254</v>
      </c>
      <c r="AZ388" s="382">
        <v>85422</v>
      </c>
      <c r="BA388" s="382">
        <v>89590</v>
      </c>
      <c r="BB388" s="382">
        <v>93758</v>
      </c>
      <c r="BC388" s="383">
        <v>97926</v>
      </c>
      <c r="BE388">
        <v>36400</v>
      </c>
      <c r="BF388">
        <v>48050</v>
      </c>
      <c r="BG388">
        <v>50962</v>
      </c>
      <c r="BH388">
        <v>53874</v>
      </c>
      <c r="BI388">
        <v>56786</v>
      </c>
      <c r="BJ388">
        <v>59698</v>
      </c>
      <c r="BK388">
        <v>62610</v>
      </c>
      <c r="BL388">
        <v>65522</v>
      </c>
      <c r="BM388">
        <v>68434</v>
      </c>
      <c r="BN388">
        <v>58250</v>
      </c>
      <c r="BO388">
        <v>76900</v>
      </c>
      <c r="BP388">
        <v>81560</v>
      </c>
      <c r="BQ388">
        <v>86220</v>
      </c>
      <c r="BR388">
        <v>90880</v>
      </c>
      <c r="BS388">
        <v>95540</v>
      </c>
      <c r="BT388">
        <v>100200</v>
      </c>
      <c r="BU388">
        <v>104860</v>
      </c>
      <c r="BV388">
        <v>109520</v>
      </c>
    </row>
    <row r="389" spans="1:74" x14ac:dyDescent="0.35">
      <c r="A389" s="298" t="s">
        <v>579</v>
      </c>
      <c r="C389" s="300">
        <v>41350</v>
      </c>
      <c r="D389" s="300">
        <v>41350</v>
      </c>
      <c r="E389" s="300">
        <v>47552.5</v>
      </c>
      <c r="F389" s="300">
        <v>47552.5</v>
      </c>
      <c r="G389" s="300">
        <v>47552.5</v>
      </c>
      <c r="H389" s="300">
        <v>49900</v>
      </c>
      <c r="I389" s="300">
        <v>53350</v>
      </c>
      <c r="J389" s="300">
        <v>56800</v>
      </c>
      <c r="K389" s="300">
        <v>60200</v>
      </c>
      <c r="L389" s="300">
        <v>63650</v>
      </c>
      <c r="M389" s="300">
        <v>67100</v>
      </c>
      <c r="N389" s="300">
        <v>70550</v>
      </c>
      <c r="O389" s="300">
        <v>74000</v>
      </c>
      <c r="P389" s="300">
        <v>77400</v>
      </c>
      <c r="Q389" s="300">
        <v>80850</v>
      </c>
      <c r="S389" s="381">
        <v>43000</v>
      </c>
      <c r="T389" s="382">
        <v>56800</v>
      </c>
      <c r="U389" s="382">
        <v>60240</v>
      </c>
      <c r="V389" s="382">
        <v>63680</v>
      </c>
      <c r="W389" s="382">
        <v>67120</v>
      </c>
      <c r="X389" s="382">
        <v>70560</v>
      </c>
      <c r="Y389" s="382">
        <v>74000</v>
      </c>
      <c r="Z389" s="382">
        <v>77440</v>
      </c>
      <c r="AA389" s="383">
        <v>80880</v>
      </c>
      <c r="AB389" s="381">
        <v>68800</v>
      </c>
      <c r="AC389" s="382">
        <v>90800</v>
      </c>
      <c r="AD389" s="382">
        <v>96304</v>
      </c>
      <c r="AE389" s="382">
        <v>101808</v>
      </c>
      <c r="AF389" s="382">
        <v>107312</v>
      </c>
      <c r="AG389" s="382">
        <v>112816</v>
      </c>
      <c r="AH389" s="382">
        <v>118320</v>
      </c>
      <c r="AI389" s="382">
        <v>123824</v>
      </c>
      <c r="AJ389" s="383">
        <v>129328</v>
      </c>
      <c r="AL389" s="382">
        <v>43300</v>
      </c>
      <c r="AM389" s="382">
        <v>57200</v>
      </c>
      <c r="AN389" s="382">
        <v>60664</v>
      </c>
      <c r="AO389" s="382">
        <v>64128</v>
      </c>
      <c r="AP389" s="382">
        <v>67592</v>
      </c>
      <c r="AQ389" s="382">
        <v>71056</v>
      </c>
      <c r="AR389" s="382">
        <v>74520</v>
      </c>
      <c r="AS389" s="382">
        <v>77984</v>
      </c>
      <c r="AT389" s="382">
        <v>81448</v>
      </c>
      <c r="AU389" s="381">
        <v>69300</v>
      </c>
      <c r="AV389" s="382">
        <v>91500</v>
      </c>
      <c r="AW389" s="382">
        <v>97044</v>
      </c>
      <c r="AX389" s="382">
        <v>102588</v>
      </c>
      <c r="AY389" s="382">
        <v>108132</v>
      </c>
      <c r="AZ389" s="382">
        <v>113676</v>
      </c>
      <c r="BA389" s="382">
        <v>119220</v>
      </c>
      <c r="BB389" s="382">
        <v>124764</v>
      </c>
      <c r="BC389" s="383">
        <v>130308</v>
      </c>
      <c r="BE389">
        <v>48400</v>
      </c>
      <c r="BF389">
        <v>63900</v>
      </c>
      <c r="BG389">
        <v>67772</v>
      </c>
      <c r="BH389">
        <v>71644</v>
      </c>
      <c r="BI389">
        <v>75516</v>
      </c>
      <c r="BJ389">
        <v>79388</v>
      </c>
      <c r="BK389">
        <v>83260</v>
      </c>
      <c r="BL389">
        <v>87132</v>
      </c>
      <c r="BM389">
        <v>91004</v>
      </c>
      <c r="BN389">
        <v>77450</v>
      </c>
      <c r="BO389">
        <v>102250</v>
      </c>
      <c r="BP389">
        <v>108446</v>
      </c>
      <c r="BQ389">
        <v>114642</v>
      </c>
      <c r="BR389">
        <v>120838</v>
      </c>
      <c r="BS389">
        <v>127034</v>
      </c>
      <c r="BT389">
        <v>133230</v>
      </c>
      <c r="BU389">
        <v>139426</v>
      </c>
      <c r="BV389">
        <v>145622</v>
      </c>
    </row>
    <row r="390" spans="1:74" x14ac:dyDescent="0.35">
      <c r="A390" s="298" t="s">
        <v>580</v>
      </c>
      <c r="C390" s="300">
        <v>37600</v>
      </c>
      <c r="D390" s="300">
        <v>37600</v>
      </c>
      <c r="E390" s="300">
        <v>43240</v>
      </c>
      <c r="F390" s="300">
        <v>43240</v>
      </c>
      <c r="G390" s="300">
        <v>43240</v>
      </c>
      <c r="H390" s="300">
        <v>43240</v>
      </c>
      <c r="I390" s="300">
        <v>43240</v>
      </c>
      <c r="J390" s="300">
        <v>44450</v>
      </c>
      <c r="K390" s="300">
        <v>47150</v>
      </c>
      <c r="L390" s="300">
        <v>49850</v>
      </c>
      <c r="M390" s="300">
        <v>52500</v>
      </c>
      <c r="N390" s="300">
        <v>55200</v>
      </c>
      <c r="O390" s="300">
        <v>57900</v>
      </c>
      <c r="P390" s="300">
        <v>60600</v>
      </c>
      <c r="Q390" s="300">
        <v>63300</v>
      </c>
      <c r="S390" s="381">
        <v>33650</v>
      </c>
      <c r="T390" s="382">
        <v>44450</v>
      </c>
      <c r="U390" s="382">
        <v>47142</v>
      </c>
      <c r="V390" s="382">
        <v>49834</v>
      </c>
      <c r="W390" s="382">
        <v>52526</v>
      </c>
      <c r="X390" s="382">
        <v>55218</v>
      </c>
      <c r="Y390" s="382">
        <v>57910</v>
      </c>
      <c r="Z390" s="382">
        <v>60602</v>
      </c>
      <c r="AA390" s="383">
        <v>63294</v>
      </c>
      <c r="AB390" s="381">
        <v>53850</v>
      </c>
      <c r="AC390" s="382">
        <v>71100</v>
      </c>
      <c r="AD390" s="382">
        <v>75408</v>
      </c>
      <c r="AE390" s="382">
        <v>79716</v>
      </c>
      <c r="AF390" s="382">
        <v>84024</v>
      </c>
      <c r="AG390" s="382">
        <v>88332</v>
      </c>
      <c r="AH390" s="382">
        <v>92640</v>
      </c>
      <c r="AI390" s="382">
        <v>96948</v>
      </c>
      <c r="AJ390" s="383">
        <v>101256</v>
      </c>
      <c r="AL390" s="382">
        <v>33650</v>
      </c>
      <c r="AM390" s="382">
        <v>44450</v>
      </c>
      <c r="AN390" s="382">
        <v>47142</v>
      </c>
      <c r="AO390" s="382">
        <v>49834</v>
      </c>
      <c r="AP390" s="382">
        <v>52526</v>
      </c>
      <c r="AQ390" s="382">
        <v>55218</v>
      </c>
      <c r="AR390" s="382">
        <v>57910</v>
      </c>
      <c r="AS390" s="382">
        <v>60602</v>
      </c>
      <c r="AT390" s="382">
        <v>63294</v>
      </c>
      <c r="AU390" s="381">
        <v>53850</v>
      </c>
      <c r="AV390" s="382">
        <v>71100</v>
      </c>
      <c r="AW390" s="382">
        <v>75408</v>
      </c>
      <c r="AX390" s="382">
        <v>79716</v>
      </c>
      <c r="AY390" s="382">
        <v>84024</v>
      </c>
      <c r="AZ390" s="382">
        <v>88332</v>
      </c>
      <c r="BA390" s="382">
        <v>92640</v>
      </c>
      <c r="BB390" s="382">
        <v>96948</v>
      </c>
      <c r="BC390" s="383">
        <v>101256</v>
      </c>
      <c r="BE390">
        <v>36400</v>
      </c>
      <c r="BF390">
        <v>48050</v>
      </c>
      <c r="BG390">
        <v>50962</v>
      </c>
      <c r="BH390">
        <v>53874</v>
      </c>
      <c r="BI390">
        <v>56786</v>
      </c>
      <c r="BJ390">
        <v>59698</v>
      </c>
      <c r="BK390">
        <v>62610</v>
      </c>
      <c r="BL390">
        <v>65522</v>
      </c>
      <c r="BM390">
        <v>68434</v>
      </c>
      <c r="BN390">
        <v>58250</v>
      </c>
      <c r="BO390">
        <v>76900</v>
      </c>
      <c r="BP390">
        <v>81560</v>
      </c>
      <c r="BQ390">
        <v>86220</v>
      </c>
      <c r="BR390">
        <v>90880</v>
      </c>
      <c r="BS390">
        <v>95540</v>
      </c>
      <c r="BT390">
        <v>100200</v>
      </c>
      <c r="BU390">
        <v>104860</v>
      </c>
      <c r="BV390">
        <v>109520</v>
      </c>
    </row>
    <row r="391" spans="1:74" x14ac:dyDescent="0.35">
      <c r="A391" s="298" t="s">
        <v>581</v>
      </c>
      <c r="C391" s="300">
        <v>37650</v>
      </c>
      <c r="D391" s="300">
        <v>37650</v>
      </c>
      <c r="E391" s="300">
        <v>43297.5</v>
      </c>
      <c r="F391" s="300">
        <v>43297.5</v>
      </c>
      <c r="G391" s="300">
        <v>43297.5</v>
      </c>
      <c r="H391" s="300">
        <v>43297.5</v>
      </c>
      <c r="I391" s="300">
        <v>46100</v>
      </c>
      <c r="J391" s="300">
        <v>49050</v>
      </c>
      <c r="K391" s="300">
        <v>52050</v>
      </c>
      <c r="L391" s="300">
        <v>55000</v>
      </c>
      <c r="M391" s="300">
        <v>58000</v>
      </c>
      <c r="N391" s="300">
        <v>60950</v>
      </c>
      <c r="O391" s="300">
        <v>63900</v>
      </c>
      <c r="P391" s="300">
        <v>66900</v>
      </c>
      <c r="Q391" s="300">
        <v>69850</v>
      </c>
      <c r="S391" s="381">
        <v>37650</v>
      </c>
      <c r="T391" s="382">
        <v>49700</v>
      </c>
      <c r="U391" s="382">
        <v>52712</v>
      </c>
      <c r="V391" s="382">
        <v>55724</v>
      </c>
      <c r="W391" s="382">
        <v>58736</v>
      </c>
      <c r="X391" s="382">
        <v>61748</v>
      </c>
      <c r="Y391" s="382">
        <v>64760</v>
      </c>
      <c r="Z391" s="382">
        <v>67772</v>
      </c>
      <c r="AA391" s="383">
        <v>70784</v>
      </c>
      <c r="AB391" s="381">
        <v>60250</v>
      </c>
      <c r="AC391" s="382">
        <v>79550</v>
      </c>
      <c r="AD391" s="382">
        <v>84370</v>
      </c>
      <c r="AE391" s="382">
        <v>89190</v>
      </c>
      <c r="AF391" s="382">
        <v>94010</v>
      </c>
      <c r="AG391" s="382">
        <v>98830</v>
      </c>
      <c r="AH391" s="382">
        <v>103650</v>
      </c>
      <c r="AI391" s="382">
        <v>108470</v>
      </c>
      <c r="AJ391" s="383">
        <v>113290</v>
      </c>
      <c r="AL391" s="382">
        <v>37650</v>
      </c>
      <c r="AM391" s="382">
        <v>49700</v>
      </c>
      <c r="AN391" s="382">
        <v>52712</v>
      </c>
      <c r="AO391" s="382">
        <v>55724</v>
      </c>
      <c r="AP391" s="382">
        <v>58736</v>
      </c>
      <c r="AQ391" s="382">
        <v>61748</v>
      </c>
      <c r="AR391" s="382">
        <v>64760</v>
      </c>
      <c r="AS391" s="382">
        <v>67772</v>
      </c>
      <c r="AT391" s="382">
        <v>70784</v>
      </c>
      <c r="AU391" s="381">
        <v>60250</v>
      </c>
      <c r="AV391" s="382">
        <v>79550</v>
      </c>
      <c r="AW391" s="382">
        <v>84370</v>
      </c>
      <c r="AX391" s="382">
        <v>89190</v>
      </c>
      <c r="AY391" s="382">
        <v>94010</v>
      </c>
      <c r="AZ391" s="382">
        <v>98830</v>
      </c>
      <c r="BA391" s="382">
        <v>103650</v>
      </c>
      <c r="BB391" s="382">
        <v>108470</v>
      </c>
      <c r="BC391" s="383">
        <v>113290</v>
      </c>
      <c r="BE391">
        <v>41450</v>
      </c>
      <c r="BF391">
        <v>54750</v>
      </c>
      <c r="BG391">
        <v>58066</v>
      </c>
      <c r="BH391">
        <v>61382</v>
      </c>
      <c r="BI391">
        <v>64698</v>
      </c>
      <c r="BJ391">
        <v>68014</v>
      </c>
      <c r="BK391">
        <v>71330</v>
      </c>
      <c r="BL391">
        <v>74646</v>
      </c>
      <c r="BM391">
        <v>77962</v>
      </c>
      <c r="BN391">
        <v>66300</v>
      </c>
      <c r="BO391">
        <v>87500</v>
      </c>
      <c r="BP391">
        <v>92804</v>
      </c>
      <c r="BQ391">
        <v>98108</v>
      </c>
      <c r="BR391">
        <v>103412</v>
      </c>
      <c r="BS391">
        <v>108716</v>
      </c>
      <c r="BT391">
        <v>114020</v>
      </c>
      <c r="BU391">
        <v>119324</v>
      </c>
      <c r="BV391">
        <v>124628</v>
      </c>
    </row>
    <row r="392" spans="1:74" x14ac:dyDescent="0.35">
      <c r="A392" s="298" t="s">
        <v>582</v>
      </c>
      <c r="C392" s="300">
        <v>37600</v>
      </c>
      <c r="D392" s="300">
        <v>37600</v>
      </c>
      <c r="E392" s="300">
        <v>43240</v>
      </c>
      <c r="F392" s="300">
        <v>43240</v>
      </c>
      <c r="G392" s="300">
        <v>43240</v>
      </c>
      <c r="H392" s="300">
        <v>43240</v>
      </c>
      <c r="I392" s="300">
        <v>43240</v>
      </c>
      <c r="J392" s="300">
        <v>44000</v>
      </c>
      <c r="K392" s="300">
        <v>46650</v>
      </c>
      <c r="L392" s="300">
        <v>49300</v>
      </c>
      <c r="M392" s="300">
        <v>51950</v>
      </c>
      <c r="N392" s="300">
        <v>54650</v>
      </c>
      <c r="O392" s="300">
        <v>57300</v>
      </c>
      <c r="P392" s="300">
        <v>59950</v>
      </c>
      <c r="Q392" s="300">
        <v>62650</v>
      </c>
      <c r="S392" s="381">
        <v>33300</v>
      </c>
      <c r="T392" s="382">
        <v>44000</v>
      </c>
      <c r="U392" s="382">
        <v>46664</v>
      </c>
      <c r="V392" s="382">
        <v>49328</v>
      </c>
      <c r="W392" s="382">
        <v>51992</v>
      </c>
      <c r="X392" s="382">
        <v>54656</v>
      </c>
      <c r="Y392" s="382">
        <v>57320</v>
      </c>
      <c r="Z392" s="382">
        <v>59984</v>
      </c>
      <c r="AA392" s="383">
        <v>62648</v>
      </c>
      <c r="AB392" s="381">
        <v>53300</v>
      </c>
      <c r="AC392" s="382">
        <v>70350</v>
      </c>
      <c r="AD392" s="382">
        <v>74614</v>
      </c>
      <c r="AE392" s="382">
        <v>78878</v>
      </c>
      <c r="AF392" s="382">
        <v>83142</v>
      </c>
      <c r="AG392" s="382">
        <v>87406</v>
      </c>
      <c r="AH392" s="382">
        <v>91670</v>
      </c>
      <c r="AI392" s="382">
        <v>95934</v>
      </c>
      <c r="AJ392" s="383">
        <v>100198</v>
      </c>
      <c r="AL392" s="382">
        <v>34150</v>
      </c>
      <c r="AM392" s="382">
        <v>45100</v>
      </c>
      <c r="AN392" s="382">
        <v>47832</v>
      </c>
      <c r="AO392" s="382">
        <v>50564</v>
      </c>
      <c r="AP392" s="382">
        <v>53296</v>
      </c>
      <c r="AQ392" s="382">
        <v>56028</v>
      </c>
      <c r="AR392" s="382">
        <v>58760</v>
      </c>
      <c r="AS392" s="382">
        <v>61492</v>
      </c>
      <c r="AT392" s="382">
        <v>64224</v>
      </c>
      <c r="AU392" s="381">
        <v>54650</v>
      </c>
      <c r="AV392" s="382">
        <v>72150</v>
      </c>
      <c r="AW392" s="382">
        <v>76522</v>
      </c>
      <c r="AX392" s="382">
        <v>80894</v>
      </c>
      <c r="AY392" s="382">
        <v>85266</v>
      </c>
      <c r="AZ392" s="382">
        <v>89638</v>
      </c>
      <c r="BA392" s="382">
        <v>94010</v>
      </c>
      <c r="BB392" s="382">
        <v>98382</v>
      </c>
      <c r="BC392" s="383">
        <v>102754</v>
      </c>
      <c r="BE392">
        <v>36700</v>
      </c>
      <c r="BF392">
        <v>48450</v>
      </c>
      <c r="BG392">
        <v>51386</v>
      </c>
      <c r="BH392">
        <v>54322</v>
      </c>
      <c r="BI392">
        <v>57258</v>
      </c>
      <c r="BJ392">
        <v>60194</v>
      </c>
      <c r="BK392">
        <v>63130</v>
      </c>
      <c r="BL392">
        <v>66066</v>
      </c>
      <c r="BM392">
        <v>69002</v>
      </c>
      <c r="BN392">
        <v>58700</v>
      </c>
      <c r="BO392">
        <v>77500</v>
      </c>
      <c r="BP392">
        <v>82196</v>
      </c>
      <c r="BQ392">
        <v>86892</v>
      </c>
      <c r="BR392">
        <v>91588</v>
      </c>
      <c r="BS392">
        <v>96284</v>
      </c>
      <c r="BT392">
        <v>100980</v>
      </c>
      <c r="BU392">
        <v>105676</v>
      </c>
      <c r="BV392">
        <v>110372</v>
      </c>
    </row>
    <row r="393" spans="1:74" x14ac:dyDescent="0.35">
      <c r="A393" s="298" t="s">
        <v>583</v>
      </c>
      <c r="C393" s="300">
        <v>37600</v>
      </c>
      <c r="D393" s="300">
        <v>37600</v>
      </c>
      <c r="E393" s="300">
        <v>43240</v>
      </c>
      <c r="F393" s="300">
        <v>43240</v>
      </c>
      <c r="G393" s="300">
        <v>43240</v>
      </c>
      <c r="H393" s="300">
        <v>43240</v>
      </c>
      <c r="I393" s="300">
        <v>43240</v>
      </c>
      <c r="J393" s="300">
        <v>43240</v>
      </c>
      <c r="K393" s="300">
        <v>45250</v>
      </c>
      <c r="L393" s="300">
        <v>47850</v>
      </c>
      <c r="M393" s="300">
        <v>50400</v>
      </c>
      <c r="N393" s="300">
        <v>53000</v>
      </c>
      <c r="O393" s="300">
        <v>55600</v>
      </c>
      <c r="P393" s="300">
        <v>58150</v>
      </c>
      <c r="Q393" s="300">
        <v>60750</v>
      </c>
      <c r="S393" s="381">
        <v>32300</v>
      </c>
      <c r="T393" s="382">
        <v>42650</v>
      </c>
      <c r="U393" s="382">
        <v>45234</v>
      </c>
      <c r="V393" s="382">
        <v>47818</v>
      </c>
      <c r="W393" s="382">
        <v>50402</v>
      </c>
      <c r="X393" s="382">
        <v>52986</v>
      </c>
      <c r="Y393" s="382">
        <v>55570</v>
      </c>
      <c r="Z393" s="382">
        <v>58154</v>
      </c>
      <c r="AA393" s="383">
        <v>60738</v>
      </c>
      <c r="AB393" s="381">
        <v>51700</v>
      </c>
      <c r="AC393" s="382">
        <v>68250</v>
      </c>
      <c r="AD393" s="382">
        <v>72386</v>
      </c>
      <c r="AE393" s="382">
        <v>76522</v>
      </c>
      <c r="AF393" s="382">
        <v>80658</v>
      </c>
      <c r="AG393" s="382">
        <v>84794</v>
      </c>
      <c r="AH393" s="382">
        <v>88930</v>
      </c>
      <c r="AI393" s="382">
        <v>93066</v>
      </c>
      <c r="AJ393" s="383">
        <v>97202</v>
      </c>
      <c r="AL393" s="382">
        <v>32550</v>
      </c>
      <c r="AM393" s="382">
        <v>43000</v>
      </c>
      <c r="AN393" s="382">
        <v>45604</v>
      </c>
      <c r="AO393" s="382">
        <v>48208</v>
      </c>
      <c r="AP393" s="382">
        <v>50812</v>
      </c>
      <c r="AQ393" s="382">
        <v>53416</v>
      </c>
      <c r="AR393" s="382">
        <v>56020</v>
      </c>
      <c r="AS393" s="382">
        <v>58624</v>
      </c>
      <c r="AT393" s="382">
        <v>61228</v>
      </c>
      <c r="AU393" s="381">
        <v>52100</v>
      </c>
      <c r="AV393" s="382">
        <v>68750</v>
      </c>
      <c r="AW393" s="382">
        <v>72918</v>
      </c>
      <c r="AX393" s="382">
        <v>77086</v>
      </c>
      <c r="AY393" s="382">
        <v>81254</v>
      </c>
      <c r="AZ393" s="382">
        <v>85422</v>
      </c>
      <c r="BA393" s="382">
        <v>89590</v>
      </c>
      <c r="BB393" s="382">
        <v>93758</v>
      </c>
      <c r="BC393" s="383">
        <v>97926</v>
      </c>
      <c r="BE393">
        <v>36400</v>
      </c>
      <c r="BF393">
        <v>48050</v>
      </c>
      <c r="BG393">
        <v>50962</v>
      </c>
      <c r="BH393">
        <v>53874</v>
      </c>
      <c r="BI393">
        <v>56786</v>
      </c>
      <c r="BJ393">
        <v>59698</v>
      </c>
      <c r="BK393">
        <v>62610</v>
      </c>
      <c r="BL393">
        <v>65522</v>
      </c>
      <c r="BM393">
        <v>68434</v>
      </c>
      <c r="BN393">
        <v>58250</v>
      </c>
      <c r="BO393">
        <v>76900</v>
      </c>
      <c r="BP393">
        <v>81560</v>
      </c>
      <c r="BQ393">
        <v>86220</v>
      </c>
      <c r="BR393">
        <v>90880</v>
      </c>
      <c r="BS393">
        <v>95540</v>
      </c>
      <c r="BT393">
        <v>100200</v>
      </c>
      <c r="BU393">
        <v>104860</v>
      </c>
      <c r="BV393">
        <v>109520</v>
      </c>
    </row>
    <row r="394" spans="1:74" x14ac:dyDescent="0.35">
      <c r="A394" s="298" t="s">
        <v>584</v>
      </c>
      <c r="C394" s="300">
        <v>37600</v>
      </c>
      <c r="D394" s="300">
        <v>37600</v>
      </c>
      <c r="E394" s="300">
        <v>43240</v>
      </c>
      <c r="F394" s="300">
        <v>43240</v>
      </c>
      <c r="G394" s="300">
        <v>43240</v>
      </c>
      <c r="H394" s="300">
        <v>43240</v>
      </c>
      <c r="I394" s="300">
        <v>44950</v>
      </c>
      <c r="J394" s="300">
        <v>47850</v>
      </c>
      <c r="K394" s="300">
        <v>50750</v>
      </c>
      <c r="L394" s="300">
        <v>53650</v>
      </c>
      <c r="M394" s="300">
        <v>56600</v>
      </c>
      <c r="N394" s="300">
        <v>59450</v>
      </c>
      <c r="O394" s="300">
        <v>62350</v>
      </c>
      <c r="P394" s="300">
        <v>65250</v>
      </c>
      <c r="Q394" s="300">
        <v>68150</v>
      </c>
      <c r="S394" s="381">
        <v>36250</v>
      </c>
      <c r="T394" s="382">
        <v>47850</v>
      </c>
      <c r="U394" s="382">
        <v>50750</v>
      </c>
      <c r="V394" s="382">
        <v>53650</v>
      </c>
      <c r="W394" s="382">
        <v>56550</v>
      </c>
      <c r="X394" s="382">
        <v>59450</v>
      </c>
      <c r="Y394" s="382">
        <v>62350</v>
      </c>
      <c r="Z394" s="382">
        <v>65250</v>
      </c>
      <c r="AA394" s="383">
        <v>68150</v>
      </c>
      <c r="AB394" s="381">
        <v>58000</v>
      </c>
      <c r="AC394" s="382">
        <v>76550</v>
      </c>
      <c r="AD394" s="382">
        <v>81190</v>
      </c>
      <c r="AE394" s="382">
        <v>85830</v>
      </c>
      <c r="AF394" s="382">
        <v>90470</v>
      </c>
      <c r="AG394" s="382">
        <v>95110</v>
      </c>
      <c r="AH394" s="382">
        <v>99750</v>
      </c>
      <c r="AI394" s="382">
        <v>104390</v>
      </c>
      <c r="AJ394" s="383">
        <v>109030</v>
      </c>
      <c r="AL394" s="382">
        <v>36250</v>
      </c>
      <c r="AM394" s="382">
        <v>47850</v>
      </c>
      <c r="AN394" s="382">
        <v>50750</v>
      </c>
      <c r="AO394" s="382">
        <v>53650</v>
      </c>
      <c r="AP394" s="382">
        <v>56550</v>
      </c>
      <c r="AQ394" s="382">
        <v>59450</v>
      </c>
      <c r="AR394" s="382">
        <v>62350</v>
      </c>
      <c r="AS394" s="382">
        <v>65250</v>
      </c>
      <c r="AT394" s="382">
        <v>68150</v>
      </c>
      <c r="AU394" s="381">
        <v>58000</v>
      </c>
      <c r="AV394" s="382">
        <v>76550</v>
      </c>
      <c r="AW394" s="382">
        <v>81190</v>
      </c>
      <c r="AX394" s="382">
        <v>85830</v>
      </c>
      <c r="AY394" s="382">
        <v>90470</v>
      </c>
      <c r="AZ394" s="382">
        <v>95110</v>
      </c>
      <c r="BA394" s="382">
        <v>99750</v>
      </c>
      <c r="BB394" s="382">
        <v>104390</v>
      </c>
      <c r="BC394" s="383">
        <v>109030</v>
      </c>
      <c r="BE394">
        <v>39000</v>
      </c>
      <c r="BF394">
        <v>51500</v>
      </c>
      <c r="BG394">
        <v>54620</v>
      </c>
      <c r="BH394">
        <v>57740</v>
      </c>
      <c r="BI394">
        <v>60860</v>
      </c>
      <c r="BJ394">
        <v>63980</v>
      </c>
      <c r="BK394">
        <v>67100</v>
      </c>
      <c r="BL394">
        <v>70220</v>
      </c>
      <c r="BM394">
        <v>73340</v>
      </c>
      <c r="BN394">
        <v>62400</v>
      </c>
      <c r="BO394">
        <v>82350</v>
      </c>
      <c r="BP394">
        <v>87342</v>
      </c>
      <c r="BQ394">
        <v>92334</v>
      </c>
      <c r="BR394">
        <v>97326</v>
      </c>
      <c r="BS394">
        <v>102318</v>
      </c>
      <c r="BT394">
        <v>107310</v>
      </c>
      <c r="BU394">
        <v>112302</v>
      </c>
      <c r="BV394">
        <v>117294</v>
      </c>
    </row>
    <row r="395" spans="1:74" x14ac:dyDescent="0.35">
      <c r="A395" s="298" t="s">
        <v>585</v>
      </c>
      <c r="C395" s="300">
        <v>41350</v>
      </c>
      <c r="D395" s="300">
        <v>41350</v>
      </c>
      <c r="E395" s="300">
        <v>47552.5</v>
      </c>
      <c r="F395" s="300">
        <v>47552.5</v>
      </c>
      <c r="G395" s="300">
        <v>47552.5</v>
      </c>
      <c r="H395" s="300">
        <v>49900</v>
      </c>
      <c r="I395" s="300">
        <v>53350</v>
      </c>
      <c r="J395" s="300">
        <v>56800</v>
      </c>
      <c r="K395" s="300">
        <v>60200</v>
      </c>
      <c r="L395" s="300">
        <v>63650</v>
      </c>
      <c r="M395" s="300">
        <v>67100</v>
      </c>
      <c r="N395" s="300">
        <v>70550</v>
      </c>
      <c r="O395" s="300">
        <v>74000</v>
      </c>
      <c r="P395" s="300">
        <v>77400</v>
      </c>
      <c r="Q395" s="300">
        <v>80850</v>
      </c>
      <c r="S395" s="381">
        <v>43000</v>
      </c>
      <c r="T395" s="382">
        <v>56800</v>
      </c>
      <c r="U395" s="382">
        <v>60240</v>
      </c>
      <c r="V395" s="382">
        <v>63680</v>
      </c>
      <c r="W395" s="382">
        <v>67120</v>
      </c>
      <c r="X395" s="382">
        <v>70560</v>
      </c>
      <c r="Y395" s="382">
        <v>74000</v>
      </c>
      <c r="Z395" s="382">
        <v>77440</v>
      </c>
      <c r="AA395" s="383">
        <v>80880</v>
      </c>
      <c r="AB395" s="381">
        <v>68800</v>
      </c>
      <c r="AC395" s="382">
        <v>90800</v>
      </c>
      <c r="AD395" s="382">
        <v>96304</v>
      </c>
      <c r="AE395" s="382">
        <v>101808</v>
      </c>
      <c r="AF395" s="382">
        <v>107312</v>
      </c>
      <c r="AG395" s="382">
        <v>112816</v>
      </c>
      <c r="AH395" s="382">
        <v>118320</v>
      </c>
      <c r="AI395" s="382">
        <v>123824</v>
      </c>
      <c r="AJ395" s="383">
        <v>129328</v>
      </c>
      <c r="AL395" s="382">
        <v>43300</v>
      </c>
      <c r="AM395" s="382">
        <v>57200</v>
      </c>
      <c r="AN395" s="382">
        <v>60664</v>
      </c>
      <c r="AO395" s="382">
        <v>64128</v>
      </c>
      <c r="AP395" s="382">
        <v>67592</v>
      </c>
      <c r="AQ395" s="382">
        <v>71056</v>
      </c>
      <c r="AR395" s="382">
        <v>74520</v>
      </c>
      <c r="AS395" s="382">
        <v>77984</v>
      </c>
      <c r="AT395" s="382">
        <v>81448</v>
      </c>
      <c r="AU395" s="381">
        <v>69300</v>
      </c>
      <c r="AV395" s="382">
        <v>91500</v>
      </c>
      <c r="AW395" s="382">
        <v>97044</v>
      </c>
      <c r="AX395" s="382">
        <v>102588</v>
      </c>
      <c r="AY395" s="382">
        <v>108132</v>
      </c>
      <c r="AZ395" s="382">
        <v>113676</v>
      </c>
      <c r="BA395" s="382">
        <v>119220</v>
      </c>
      <c r="BB395" s="382">
        <v>124764</v>
      </c>
      <c r="BC395" s="383">
        <v>130308</v>
      </c>
      <c r="BE395">
        <v>48400</v>
      </c>
      <c r="BF395">
        <v>63900</v>
      </c>
      <c r="BG395">
        <v>67772</v>
      </c>
      <c r="BH395">
        <v>71644</v>
      </c>
      <c r="BI395">
        <v>75516</v>
      </c>
      <c r="BJ395">
        <v>79388</v>
      </c>
      <c r="BK395">
        <v>83260</v>
      </c>
      <c r="BL395">
        <v>87132</v>
      </c>
      <c r="BM395">
        <v>91004</v>
      </c>
      <c r="BN395">
        <v>77450</v>
      </c>
      <c r="BO395">
        <v>102250</v>
      </c>
      <c r="BP395">
        <v>108446</v>
      </c>
      <c r="BQ395">
        <v>114642</v>
      </c>
      <c r="BR395">
        <v>120838</v>
      </c>
      <c r="BS395">
        <v>127034</v>
      </c>
      <c r="BT395">
        <v>133230</v>
      </c>
      <c r="BU395">
        <v>139426</v>
      </c>
      <c r="BV395">
        <v>145622</v>
      </c>
    </row>
    <row r="396" spans="1:74" x14ac:dyDescent="0.35">
      <c r="A396" s="298" t="s">
        <v>586</v>
      </c>
      <c r="C396" s="300">
        <v>37600</v>
      </c>
      <c r="D396" s="300">
        <v>37600</v>
      </c>
      <c r="E396" s="300">
        <v>43240</v>
      </c>
      <c r="F396" s="300">
        <v>43240</v>
      </c>
      <c r="G396" s="300">
        <v>43240</v>
      </c>
      <c r="H396" s="300">
        <v>43240</v>
      </c>
      <c r="I396" s="300">
        <v>43240</v>
      </c>
      <c r="J396" s="300">
        <v>44400</v>
      </c>
      <c r="K396" s="300">
        <v>47050</v>
      </c>
      <c r="L396" s="300">
        <v>49750</v>
      </c>
      <c r="M396" s="300">
        <v>52450</v>
      </c>
      <c r="N396" s="300">
        <v>55150</v>
      </c>
      <c r="O396" s="300">
        <v>57800</v>
      </c>
      <c r="P396" s="300">
        <v>60500</v>
      </c>
      <c r="Q396" s="300">
        <v>63200</v>
      </c>
      <c r="S396" s="381">
        <v>33900</v>
      </c>
      <c r="T396" s="382">
        <v>44750</v>
      </c>
      <c r="U396" s="382">
        <v>47462</v>
      </c>
      <c r="V396" s="382">
        <v>50174</v>
      </c>
      <c r="W396" s="382">
        <v>52886</v>
      </c>
      <c r="X396" s="382">
        <v>55598</v>
      </c>
      <c r="Y396" s="382">
        <v>58310</v>
      </c>
      <c r="Z396" s="382">
        <v>61022</v>
      </c>
      <c r="AA396" s="383">
        <v>63734</v>
      </c>
      <c r="AB396" s="381">
        <v>54250</v>
      </c>
      <c r="AC396" s="382">
        <v>71600</v>
      </c>
      <c r="AD396" s="382">
        <v>75940</v>
      </c>
      <c r="AE396" s="382">
        <v>80280</v>
      </c>
      <c r="AF396" s="382">
        <v>84620</v>
      </c>
      <c r="AG396" s="382">
        <v>88960</v>
      </c>
      <c r="AH396" s="382">
        <v>93300</v>
      </c>
      <c r="AI396" s="382">
        <v>97640</v>
      </c>
      <c r="AJ396" s="383">
        <v>101980</v>
      </c>
      <c r="AL396" s="382">
        <v>33900</v>
      </c>
      <c r="AM396" s="382">
        <v>44750</v>
      </c>
      <c r="AN396" s="382">
        <v>47462</v>
      </c>
      <c r="AO396" s="382">
        <v>50174</v>
      </c>
      <c r="AP396" s="382">
        <v>52886</v>
      </c>
      <c r="AQ396" s="382">
        <v>55598</v>
      </c>
      <c r="AR396" s="382">
        <v>58310</v>
      </c>
      <c r="AS396" s="382">
        <v>61022</v>
      </c>
      <c r="AT396" s="382">
        <v>63734</v>
      </c>
      <c r="AU396" s="381">
        <v>54250</v>
      </c>
      <c r="AV396" s="382">
        <v>71600</v>
      </c>
      <c r="AW396" s="382">
        <v>75940</v>
      </c>
      <c r="AX396" s="382">
        <v>80280</v>
      </c>
      <c r="AY396" s="382">
        <v>84620</v>
      </c>
      <c r="AZ396" s="382">
        <v>88960</v>
      </c>
      <c r="BA396" s="382">
        <v>93300</v>
      </c>
      <c r="BB396" s="382">
        <v>97640</v>
      </c>
      <c r="BC396" s="383">
        <v>101980</v>
      </c>
      <c r="BE396">
        <v>36700</v>
      </c>
      <c r="BF396">
        <v>48450</v>
      </c>
      <c r="BG396">
        <v>51386</v>
      </c>
      <c r="BH396">
        <v>54322</v>
      </c>
      <c r="BI396">
        <v>57258</v>
      </c>
      <c r="BJ396">
        <v>60194</v>
      </c>
      <c r="BK396">
        <v>63130</v>
      </c>
      <c r="BL396">
        <v>66066</v>
      </c>
      <c r="BM396">
        <v>69002</v>
      </c>
      <c r="BN396">
        <v>58700</v>
      </c>
      <c r="BO396">
        <v>77500</v>
      </c>
      <c r="BP396">
        <v>82196</v>
      </c>
      <c r="BQ396">
        <v>86892</v>
      </c>
      <c r="BR396">
        <v>91588</v>
      </c>
      <c r="BS396">
        <v>96284</v>
      </c>
      <c r="BT396">
        <v>100980</v>
      </c>
      <c r="BU396">
        <v>105676</v>
      </c>
      <c r="BV396">
        <v>110372</v>
      </c>
    </row>
    <row r="397" spans="1:74" x14ac:dyDescent="0.35">
      <c r="A397" s="298" t="s">
        <v>587</v>
      </c>
      <c r="C397" s="300">
        <v>41350</v>
      </c>
      <c r="D397" s="300">
        <v>41350</v>
      </c>
      <c r="E397" s="300">
        <v>47552.5</v>
      </c>
      <c r="F397" s="300">
        <v>47552.5</v>
      </c>
      <c r="G397" s="300">
        <v>47552.5</v>
      </c>
      <c r="H397" s="300">
        <v>49900</v>
      </c>
      <c r="I397" s="300">
        <v>53350</v>
      </c>
      <c r="J397" s="300">
        <v>56800</v>
      </c>
      <c r="K397" s="300">
        <v>60200</v>
      </c>
      <c r="L397" s="300">
        <v>63650</v>
      </c>
      <c r="M397" s="300">
        <v>67100</v>
      </c>
      <c r="N397" s="300">
        <v>70550</v>
      </c>
      <c r="O397" s="300">
        <v>74000</v>
      </c>
      <c r="P397" s="300">
        <v>77400</v>
      </c>
      <c r="Q397" s="300">
        <v>80850</v>
      </c>
      <c r="S397" s="381">
        <v>43000</v>
      </c>
      <c r="T397" s="382">
        <v>56800</v>
      </c>
      <c r="U397" s="382">
        <v>60240</v>
      </c>
      <c r="V397" s="382">
        <v>63680</v>
      </c>
      <c r="W397" s="382">
        <v>67120</v>
      </c>
      <c r="X397" s="382">
        <v>70560</v>
      </c>
      <c r="Y397" s="382">
        <v>74000</v>
      </c>
      <c r="Z397" s="382">
        <v>77440</v>
      </c>
      <c r="AA397" s="383">
        <v>80880</v>
      </c>
      <c r="AB397" s="381">
        <v>68800</v>
      </c>
      <c r="AC397" s="382">
        <v>90800</v>
      </c>
      <c r="AD397" s="382">
        <v>96304</v>
      </c>
      <c r="AE397" s="382">
        <v>101808</v>
      </c>
      <c r="AF397" s="382">
        <v>107312</v>
      </c>
      <c r="AG397" s="382">
        <v>112816</v>
      </c>
      <c r="AH397" s="382">
        <v>118320</v>
      </c>
      <c r="AI397" s="382">
        <v>123824</v>
      </c>
      <c r="AJ397" s="383">
        <v>129328</v>
      </c>
      <c r="AL397" s="382">
        <v>43300</v>
      </c>
      <c r="AM397" s="382">
        <v>57200</v>
      </c>
      <c r="AN397" s="382">
        <v>60664</v>
      </c>
      <c r="AO397" s="382">
        <v>64128</v>
      </c>
      <c r="AP397" s="382">
        <v>67592</v>
      </c>
      <c r="AQ397" s="382">
        <v>71056</v>
      </c>
      <c r="AR397" s="382">
        <v>74520</v>
      </c>
      <c r="AS397" s="382">
        <v>77984</v>
      </c>
      <c r="AT397" s="382">
        <v>81448</v>
      </c>
      <c r="AU397" s="381">
        <v>69300</v>
      </c>
      <c r="AV397" s="382">
        <v>91500</v>
      </c>
      <c r="AW397" s="382">
        <v>97044</v>
      </c>
      <c r="AX397" s="382">
        <v>102588</v>
      </c>
      <c r="AY397" s="382">
        <v>108132</v>
      </c>
      <c r="AZ397" s="382">
        <v>113676</v>
      </c>
      <c r="BA397" s="382">
        <v>119220</v>
      </c>
      <c r="BB397" s="382">
        <v>124764</v>
      </c>
      <c r="BC397" s="383">
        <v>130308</v>
      </c>
      <c r="BE397">
        <v>48400</v>
      </c>
      <c r="BF397">
        <v>63900</v>
      </c>
      <c r="BG397">
        <v>67772</v>
      </c>
      <c r="BH397">
        <v>71644</v>
      </c>
      <c r="BI397">
        <v>75516</v>
      </c>
      <c r="BJ397">
        <v>79388</v>
      </c>
      <c r="BK397">
        <v>83260</v>
      </c>
      <c r="BL397">
        <v>87132</v>
      </c>
      <c r="BM397">
        <v>91004</v>
      </c>
      <c r="BN397">
        <v>77450</v>
      </c>
      <c r="BO397">
        <v>102250</v>
      </c>
      <c r="BP397">
        <v>108446</v>
      </c>
      <c r="BQ397">
        <v>114642</v>
      </c>
      <c r="BR397">
        <v>120838</v>
      </c>
      <c r="BS397">
        <v>127034</v>
      </c>
      <c r="BT397">
        <v>133230</v>
      </c>
      <c r="BU397">
        <v>139426</v>
      </c>
      <c r="BV397">
        <v>145622</v>
      </c>
    </row>
    <row r="398" spans="1:74" x14ac:dyDescent="0.35">
      <c r="A398" s="298" t="s">
        <v>588</v>
      </c>
      <c r="C398" s="300">
        <v>37600</v>
      </c>
      <c r="D398" s="300">
        <v>37600</v>
      </c>
      <c r="E398" s="300">
        <v>43240</v>
      </c>
      <c r="F398" s="300">
        <v>43240</v>
      </c>
      <c r="G398" s="300">
        <v>43240</v>
      </c>
      <c r="H398" s="300">
        <v>43240</v>
      </c>
      <c r="I398" s="300">
        <v>43800</v>
      </c>
      <c r="J398" s="300">
        <v>46600</v>
      </c>
      <c r="K398" s="300">
        <v>49450</v>
      </c>
      <c r="L398" s="300">
        <v>52250</v>
      </c>
      <c r="M398" s="300">
        <v>55100</v>
      </c>
      <c r="N398" s="300">
        <v>57900</v>
      </c>
      <c r="O398" s="300">
        <v>60750</v>
      </c>
      <c r="P398" s="300">
        <v>63550</v>
      </c>
      <c r="Q398" s="300">
        <v>66400</v>
      </c>
      <c r="S398" s="381">
        <v>35300</v>
      </c>
      <c r="T398" s="382">
        <v>46600</v>
      </c>
      <c r="U398" s="382">
        <v>49424</v>
      </c>
      <c r="V398" s="382">
        <v>52248</v>
      </c>
      <c r="W398" s="382">
        <v>55072</v>
      </c>
      <c r="X398" s="382">
        <v>57896</v>
      </c>
      <c r="Y398" s="382">
        <v>60720</v>
      </c>
      <c r="Z398" s="382">
        <v>63544</v>
      </c>
      <c r="AA398" s="383">
        <v>66368</v>
      </c>
      <c r="AB398" s="381">
        <v>56500</v>
      </c>
      <c r="AC398" s="382">
        <v>74600</v>
      </c>
      <c r="AD398" s="382">
        <v>79120</v>
      </c>
      <c r="AE398" s="382">
        <v>83640</v>
      </c>
      <c r="AF398" s="382">
        <v>88160</v>
      </c>
      <c r="AG398" s="382">
        <v>92680</v>
      </c>
      <c r="AH398" s="382">
        <v>97200</v>
      </c>
      <c r="AI398" s="382">
        <v>101720</v>
      </c>
      <c r="AJ398" s="383">
        <v>106240</v>
      </c>
      <c r="AL398" s="382">
        <v>35300</v>
      </c>
      <c r="AM398" s="382">
        <v>46600</v>
      </c>
      <c r="AN398" s="382">
        <v>49424</v>
      </c>
      <c r="AO398" s="382">
        <v>52248</v>
      </c>
      <c r="AP398" s="382">
        <v>55072</v>
      </c>
      <c r="AQ398" s="382">
        <v>57896</v>
      </c>
      <c r="AR398" s="382">
        <v>60720</v>
      </c>
      <c r="AS398" s="382">
        <v>63544</v>
      </c>
      <c r="AT398" s="382">
        <v>66368</v>
      </c>
      <c r="AU398" s="381">
        <v>56500</v>
      </c>
      <c r="AV398" s="382">
        <v>74600</v>
      </c>
      <c r="AW398" s="382">
        <v>79120</v>
      </c>
      <c r="AX398" s="382">
        <v>83640</v>
      </c>
      <c r="AY398" s="382">
        <v>88160</v>
      </c>
      <c r="AZ398" s="382">
        <v>92680</v>
      </c>
      <c r="BA398" s="382">
        <v>97200</v>
      </c>
      <c r="BB398" s="382">
        <v>101720</v>
      </c>
      <c r="BC398" s="383">
        <v>106240</v>
      </c>
      <c r="BE398">
        <v>36700</v>
      </c>
      <c r="BF398">
        <v>48450</v>
      </c>
      <c r="BG398">
        <v>51386</v>
      </c>
      <c r="BH398">
        <v>54322</v>
      </c>
      <c r="BI398">
        <v>57258</v>
      </c>
      <c r="BJ398">
        <v>60194</v>
      </c>
      <c r="BK398">
        <v>63130</v>
      </c>
      <c r="BL398">
        <v>66066</v>
      </c>
      <c r="BM398">
        <v>69002</v>
      </c>
      <c r="BN398">
        <v>58700</v>
      </c>
      <c r="BO398">
        <v>77500</v>
      </c>
      <c r="BP398">
        <v>82196</v>
      </c>
      <c r="BQ398">
        <v>86892</v>
      </c>
      <c r="BR398">
        <v>91588</v>
      </c>
      <c r="BS398">
        <v>96284</v>
      </c>
      <c r="BT398">
        <v>100980</v>
      </c>
      <c r="BU398">
        <v>105676</v>
      </c>
      <c r="BV398">
        <v>110372</v>
      </c>
    </row>
    <row r="399" spans="1:74" x14ac:dyDescent="0.35">
      <c r="A399" s="298" t="s">
        <v>589</v>
      </c>
      <c r="C399" s="300">
        <v>37600</v>
      </c>
      <c r="D399" s="300">
        <v>37600</v>
      </c>
      <c r="E399" s="300">
        <v>43240</v>
      </c>
      <c r="F399" s="300">
        <v>43240</v>
      </c>
      <c r="G399" s="300">
        <v>43240</v>
      </c>
      <c r="H399" s="300">
        <v>43240</v>
      </c>
      <c r="I399" s="300">
        <v>43240</v>
      </c>
      <c r="J399" s="300">
        <v>43240</v>
      </c>
      <c r="K399" s="300">
        <v>45250</v>
      </c>
      <c r="L399" s="300">
        <v>47850</v>
      </c>
      <c r="M399" s="300">
        <v>50400</v>
      </c>
      <c r="N399" s="300">
        <v>53000</v>
      </c>
      <c r="O399" s="300">
        <v>55600</v>
      </c>
      <c r="P399" s="300">
        <v>58150</v>
      </c>
      <c r="Q399" s="300">
        <v>60750</v>
      </c>
      <c r="S399" s="381">
        <v>32300</v>
      </c>
      <c r="T399" s="382">
        <v>42650</v>
      </c>
      <c r="U399" s="382">
        <v>45234</v>
      </c>
      <c r="V399" s="382">
        <v>47818</v>
      </c>
      <c r="W399" s="382">
        <v>50402</v>
      </c>
      <c r="X399" s="382">
        <v>52986</v>
      </c>
      <c r="Y399" s="382">
        <v>55570</v>
      </c>
      <c r="Z399" s="382">
        <v>58154</v>
      </c>
      <c r="AA399" s="383">
        <v>60738</v>
      </c>
      <c r="AB399" s="381">
        <v>51700</v>
      </c>
      <c r="AC399" s="382">
        <v>68250</v>
      </c>
      <c r="AD399" s="382">
        <v>72386</v>
      </c>
      <c r="AE399" s="382">
        <v>76522</v>
      </c>
      <c r="AF399" s="382">
        <v>80658</v>
      </c>
      <c r="AG399" s="382">
        <v>84794</v>
      </c>
      <c r="AH399" s="382">
        <v>88930</v>
      </c>
      <c r="AI399" s="382">
        <v>93066</v>
      </c>
      <c r="AJ399" s="383">
        <v>97202</v>
      </c>
      <c r="AL399" s="382">
        <v>32550</v>
      </c>
      <c r="AM399" s="382">
        <v>43000</v>
      </c>
      <c r="AN399" s="382">
        <v>45604</v>
      </c>
      <c r="AO399" s="382">
        <v>48208</v>
      </c>
      <c r="AP399" s="382">
        <v>50812</v>
      </c>
      <c r="AQ399" s="382">
        <v>53416</v>
      </c>
      <c r="AR399" s="382">
        <v>56020</v>
      </c>
      <c r="AS399" s="382">
        <v>58624</v>
      </c>
      <c r="AT399" s="382">
        <v>61228</v>
      </c>
      <c r="AU399" s="381">
        <v>52100</v>
      </c>
      <c r="AV399" s="382">
        <v>68750</v>
      </c>
      <c r="AW399" s="382">
        <v>72918</v>
      </c>
      <c r="AX399" s="382">
        <v>77086</v>
      </c>
      <c r="AY399" s="382">
        <v>81254</v>
      </c>
      <c r="AZ399" s="382">
        <v>85422</v>
      </c>
      <c r="BA399" s="382">
        <v>89590</v>
      </c>
      <c r="BB399" s="382">
        <v>93758</v>
      </c>
      <c r="BC399" s="383">
        <v>97926</v>
      </c>
      <c r="BE399">
        <v>36400</v>
      </c>
      <c r="BF399">
        <v>48050</v>
      </c>
      <c r="BG399">
        <v>50962</v>
      </c>
      <c r="BH399">
        <v>53874</v>
      </c>
      <c r="BI399">
        <v>56786</v>
      </c>
      <c r="BJ399">
        <v>59698</v>
      </c>
      <c r="BK399">
        <v>62610</v>
      </c>
      <c r="BL399">
        <v>65522</v>
      </c>
      <c r="BM399">
        <v>68434</v>
      </c>
      <c r="BN399">
        <v>58250</v>
      </c>
      <c r="BO399">
        <v>76900</v>
      </c>
      <c r="BP399">
        <v>81560</v>
      </c>
      <c r="BQ399">
        <v>86220</v>
      </c>
      <c r="BR399">
        <v>90880</v>
      </c>
      <c r="BS399">
        <v>95540</v>
      </c>
      <c r="BT399">
        <v>100200</v>
      </c>
      <c r="BU399">
        <v>104860</v>
      </c>
      <c r="BV399">
        <v>109520</v>
      </c>
    </row>
    <row r="400" spans="1:74" x14ac:dyDescent="0.35">
      <c r="A400" s="298" t="s">
        <v>590</v>
      </c>
      <c r="C400" s="300">
        <v>37600</v>
      </c>
      <c r="D400" s="300">
        <v>37600</v>
      </c>
      <c r="E400" s="300">
        <v>43240</v>
      </c>
      <c r="F400" s="300">
        <v>43240</v>
      </c>
      <c r="G400" s="300">
        <v>43240</v>
      </c>
      <c r="H400" s="300">
        <v>43240</v>
      </c>
      <c r="I400" s="300">
        <v>45200</v>
      </c>
      <c r="J400" s="300">
        <v>48150</v>
      </c>
      <c r="K400" s="300">
        <v>51050</v>
      </c>
      <c r="L400" s="300">
        <v>53950</v>
      </c>
      <c r="M400" s="300">
        <v>56900</v>
      </c>
      <c r="N400" s="300">
        <v>59800</v>
      </c>
      <c r="O400" s="300">
        <v>62700</v>
      </c>
      <c r="P400" s="300">
        <v>65650</v>
      </c>
      <c r="Q400" s="300">
        <v>68550</v>
      </c>
      <c r="S400" s="381">
        <v>36750</v>
      </c>
      <c r="T400" s="382">
        <v>48550</v>
      </c>
      <c r="U400" s="382">
        <v>51490</v>
      </c>
      <c r="V400" s="382">
        <v>54430</v>
      </c>
      <c r="W400" s="382">
        <v>57370</v>
      </c>
      <c r="X400" s="382">
        <v>60310</v>
      </c>
      <c r="Y400" s="382">
        <v>63250</v>
      </c>
      <c r="Z400" s="382">
        <v>66190</v>
      </c>
      <c r="AA400" s="383">
        <v>69130</v>
      </c>
      <c r="AB400" s="381">
        <v>58800</v>
      </c>
      <c r="AC400" s="382">
        <v>77600</v>
      </c>
      <c r="AD400" s="382">
        <v>82304</v>
      </c>
      <c r="AE400" s="382">
        <v>87008</v>
      </c>
      <c r="AF400" s="382">
        <v>91712</v>
      </c>
      <c r="AG400" s="382">
        <v>96416</v>
      </c>
      <c r="AH400" s="382">
        <v>101120</v>
      </c>
      <c r="AI400" s="382">
        <v>105824</v>
      </c>
      <c r="AJ400" s="383">
        <v>110528</v>
      </c>
      <c r="AL400" s="382">
        <v>36750</v>
      </c>
      <c r="AM400" s="382">
        <v>48550</v>
      </c>
      <c r="AN400" s="382">
        <v>51490</v>
      </c>
      <c r="AO400" s="382">
        <v>54430</v>
      </c>
      <c r="AP400" s="382">
        <v>57370</v>
      </c>
      <c r="AQ400" s="382">
        <v>60310</v>
      </c>
      <c r="AR400" s="382">
        <v>63250</v>
      </c>
      <c r="AS400" s="382">
        <v>66190</v>
      </c>
      <c r="AT400" s="382">
        <v>69130</v>
      </c>
      <c r="AU400" s="381">
        <v>58800</v>
      </c>
      <c r="AV400" s="382">
        <v>77600</v>
      </c>
      <c r="AW400" s="382">
        <v>82304</v>
      </c>
      <c r="AX400" s="382">
        <v>87008</v>
      </c>
      <c r="AY400" s="382">
        <v>91712</v>
      </c>
      <c r="AZ400" s="382">
        <v>96416</v>
      </c>
      <c r="BA400" s="382">
        <v>101120</v>
      </c>
      <c r="BB400" s="382">
        <v>105824</v>
      </c>
      <c r="BC400" s="383">
        <v>110528</v>
      </c>
      <c r="BE400">
        <v>39850</v>
      </c>
      <c r="BF400">
        <v>52650</v>
      </c>
      <c r="BG400">
        <v>55838</v>
      </c>
      <c r="BH400">
        <v>59026</v>
      </c>
      <c r="BI400">
        <v>62214</v>
      </c>
      <c r="BJ400">
        <v>65402</v>
      </c>
      <c r="BK400">
        <v>68590</v>
      </c>
      <c r="BL400">
        <v>71778</v>
      </c>
      <c r="BM400">
        <v>74966</v>
      </c>
      <c r="BN400">
        <v>63750</v>
      </c>
      <c r="BO400">
        <v>84150</v>
      </c>
      <c r="BP400">
        <v>89250</v>
      </c>
      <c r="BQ400">
        <v>94350</v>
      </c>
      <c r="BR400">
        <v>99450</v>
      </c>
      <c r="BS400">
        <v>104550</v>
      </c>
      <c r="BT400">
        <v>109650</v>
      </c>
      <c r="BU400">
        <v>114750</v>
      </c>
      <c r="BV400">
        <v>119850</v>
      </c>
    </row>
    <row r="401" spans="1:74" x14ac:dyDescent="0.35">
      <c r="A401" s="298" t="s">
        <v>591</v>
      </c>
      <c r="C401" s="300">
        <v>37600</v>
      </c>
      <c r="D401" s="300">
        <v>37600</v>
      </c>
      <c r="E401" s="300">
        <v>43240</v>
      </c>
      <c r="F401" s="300">
        <v>43240</v>
      </c>
      <c r="G401" s="300">
        <v>43240</v>
      </c>
      <c r="H401" s="300">
        <v>43240</v>
      </c>
      <c r="I401" s="300">
        <v>43240</v>
      </c>
      <c r="J401" s="300">
        <v>43900</v>
      </c>
      <c r="K401" s="300">
        <v>46550</v>
      </c>
      <c r="L401" s="300">
        <v>49250</v>
      </c>
      <c r="M401" s="300">
        <v>51900</v>
      </c>
      <c r="N401" s="300">
        <v>54550</v>
      </c>
      <c r="O401" s="300">
        <v>57200</v>
      </c>
      <c r="P401" s="300">
        <v>59850</v>
      </c>
      <c r="Q401" s="300">
        <v>62550</v>
      </c>
      <c r="S401" s="381">
        <v>33250</v>
      </c>
      <c r="T401" s="382">
        <v>43900</v>
      </c>
      <c r="U401" s="382">
        <v>46560</v>
      </c>
      <c r="V401" s="382">
        <v>49220</v>
      </c>
      <c r="W401" s="382">
        <v>51880</v>
      </c>
      <c r="X401" s="382">
        <v>54540</v>
      </c>
      <c r="Y401" s="382">
        <v>57200</v>
      </c>
      <c r="Z401" s="382">
        <v>59860</v>
      </c>
      <c r="AA401" s="383">
        <v>62520</v>
      </c>
      <c r="AB401" s="381">
        <v>53200</v>
      </c>
      <c r="AC401" s="382">
        <v>70200</v>
      </c>
      <c r="AD401" s="382">
        <v>74456</v>
      </c>
      <c r="AE401" s="382">
        <v>78712</v>
      </c>
      <c r="AF401" s="382">
        <v>82968</v>
      </c>
      <c r="AG401" s="382">
        <v>87224</v>
      </c>
      <c r="AH401" s="382">
        <v>91480</v>
      </c>
      <c r="AI401" s="382">
        <v>95736</v>
      </c>
      <c r="AJ401" s="383">
        <v>99992</v>
      </c>
      <c r="AL401" s="382">
        <v>33500</v>
      </c>
      <c r="AM401" s="382">
        <v>44250</v>
      </c>
      <c r="AN401" s="382">
        <v>46930</v>
      </c>
      <c r="AO401" s="382">
        <v>49610</v>
      </c>
      <c r="AP401" s="382">
        <v>52290</v>
      </c>
      <c r="AQ401" s="382">
        <v>54970</v>
      </c>
      <c r="AR401" s="382">
        <v>57650</v>
      </c>
      <c r="AS401" s="382">
        <v>60330</v>
      </c>
      <c r="AT401" s="382">
        <v>63010</v>
      </c>
      <c r="AU401" s="381">
        <v>53600</v>
      </c>
      <c r="AV401" s="382">
        <v>70750</v>
      </c>
      <c r="AW401" s="382">
        <v>75038</v>
      </c>
      <c r="AX401" s="382">
        <v>79326</v>
      </c>
      <c r="AY401" s="382">
        <v>83614</v>
      </c>
      <c r="AZ401" s="382">
        <v>87902</v>
      </c>
      <c r="BA401" s="382">
        <v>92190</v>
      </c>
      <c r="BB401" s="382">
        <v>96478</v>
      </c>
      <c r="BC401" s="383">
        <v>100766</v>
      </c>
      <c r="BE401">
        <v>37300</v>
      </c>
      <c r="BF401">
        <v>49250</v>
      </c>
      <c r="BG401">
        <v>52234</v>
      </c>
      <c r="BH401">
        <v>55218</v>
      </c>
      <c r="BI401">
        <v>58202</v>
      </c>
      <c r="BJ401">
        <v>61186</v>
      </c>
      <c r="BK401">
        <v>64170</v>
      </c>
      <c r="BL401">
        <v>67154</v>
      </c>
      <c r="BM401">
        <v>70138</v>
      </c>
      <c r="BN401">
        <v>59700</v>
      </c>
      <c r="BO401">
        <v>78800</v>
      </c>
      <c r="BP401">
        <v>83576</v>
      </c>
      <c r="BQ401">
        <v>88352</v>
      </c>
      <c r="BR401">
        <v>93128</v>
      </c>
      <c r="BS401">
        <v>97904</v>
      </c>
      <c r="BT401">
        <v>102680</v>
      </c>
      <c r="BU401">
        <v>107456</v>
      </c>
      <c r="BV401">
        <v>112232</v>
      </c>
    </row>
    <row r="402" spans="1:74" x14ac:dyDescent="0.35">
      <c r="A402" s="298" t="s">
        <v>592</v>
      </c>
      <c r="C402" s="300">
        <v>37600</v>
      </c>
      <c r="D402" s="300">
        <v>37600</v>
      </c>
      <c r="E402" s="300">
        <v>43240</v>
      </c>
      <c r="F402" s="300">
        <v>43240</v>
      </c>
      <c r="G402" s="300">
        <v>43240</v>
      </c>
      <c r="H402" s="300">
        <v>43240</v>
      </c>
      <c r="I402" s="300">
        <v>43240</v>
      </c>
      <c r="J402" s="300">
        <v>44000</v>
      </c>
      <c r="K402" s="300">
        <v>46650</v>
      </c>
      <c r="L402" s="300">
        <v>49300</v>
      </c>
      <c r="M402" s="300">
        <v>51950</v>
      </c>
      <c r="N402" s="300">
        <v>54650</v>
      </c>
      <c r="O402" s="300">
        <v>57300</v>
      </c>
      <c r="P402" s="300">
        <v>59950</v>
      </c>
      <c r="Q402" s="300">
        <v>62650</v>
      </c>
      <c r="S402" s="381">
        <v>33300</v>
      </c>
      <c r="T402" s="382">
        <v>44000</v>
      </c>
      <c r="U402" s="382">
        <v>46664</v>
      </c>
      <c r="V402" s="382">
        <v>49328</v>
      </c>
      <c r="W402" s="382">
        <v>51992</v>
      </c>
      <c r="X402" s="382">
        <v>54656</v>
      </c>
      <c r="Y402" s="382">
        <v>57320</v>
      </c>
      <c r="Z402" s="382">
        <v>59984</v>
      </c>
      <c r="AA402" s="383">
        <v>62648</v>
      </c>
      <c r="AB402" s="381">
        <v>53300</v>
      </c>
      <c r="AC402" s="382">
        <v>70350</v>
      </c>
      <c r="AD402" s="382">
        <v>74614</v>
      </c>
      <c r="AE402" s="382">
        <v>78878</v>
      </c>
      <c r="AF402" s="382">
        <v>83142</v>
      </c>
      <c r="AG402" s="382">
        <v>87406</v>
      </c>
      <c r="AH402" s="382">
        <v>91670</v>
      </c>
      <c r="AI402" s="382">
        <v>95934</v>
      </c>
      <c r="AJ402" s="383">
        <v>100198</v>
      </c>
      <c r="AL402" s="382">
        <v>33300</v>
      </c>
      <c r="AM402" s="382">
        <v>44000</v>
      </c>
      <c r="AN402" s="382">
        <v>46664</v>
      </c>
      <c r="AO402" s="382">
        <v>49328</v>
      </c>
      <c r="AP402" s="382">
        <v>51992</v>
      </c>
      <c r="AQ402" s="382">
        <v>54656</v>
      </c>
      <c r="AR402" s="382">
        <v>57320</v>
      </c>
      <c r="AS402" s="382">
        <v>59984</v>
      </c>
      <c r="AT402" s="382">
        <v>62648</v>
      </c>
      <c r="AU402" s="381">
        <v>53300</v>
      </c>
      <c r="AV402" s="382">
        <v>70350</v>
      </c>
      <c r="AW402" s="382">
        <v>74614</v>
      </c>
      <c r="AX402" s="382">
        <v>78878</v>
      </c>
      <c r="AY402" s="382">
        <v>83142</v>
      </c>
      <c r="AZ402" s="382">
        <v>87406</v>
      </c>
      <c r="BA402" s="382">
        <v>91670</v>
      </c>
      <c r="BB402" s="382">
        <v>95934</v>
      </c>
      <c r="BC402" s="383">
        <v>100198</v>
      </c>
      <c r="BE402">
        <v>37050</v>
      </c>
      <c r="BF402">
        <v>48950</v>
      </c>
      <c r="BG402">
        <v>51914</v>
      </c>
      <c r="BH402">
        <v>54878</v>
      </c>
      <c r="BI402">
        <v>57842</v>
      </c>
      <c r="BJ402">
        <v>60806</v>
      </c>
      <c r="BK402">
        <v>63770</v>
      </c>
      <c r="BL402">
        <v>66734</v>
      </c>
      <c r="BM402">
        <v>69698</v>
      </c>
      <c r="BN402">
        <v>59300</v>
      </c>
      <c r="BO402">
        <v>78300</v>
      </c>
      <c r="BP402">
        <v>83044</v>
      </c>
      <c r="BQ402">
        <v>87788</v>
      </c>
      <c r="BR402">
        <v>92532</v>
      </c>
      <c r="BS402">
        <v>97276</v>
      </c>
      <c r="BT402">
        <v>102020</v>
      </c>
      <c r="BU402">
        <v>106764</v>
      </c>
      <c r="BV402">
        <v>111508</v>
      </c>
    </row>
    <row r="403" spans="1:74" x14ac:dyDescent="0.35">
      <c r="A403" s="298" t="s">
        <v>593</v>
      </c>
      <c r="C403" s="300">
        <v>37600</v>
      </c>
      <c r="D403" s="300">
        <v>37600</v>
      </c>
      <c r="E403" s="300">
        <v>43240</v>
      </c>
      <c r="F403" s="300">
        <v>43240</v>
      </c>
      <c r="G403" s="300">
        <v>43240</v>
      </c>
      <c r="H403" s="300">
        <v>43240</v>
      </c>
      <c r="I403" s="300">
        <v>43240</v>
      </c>
      <c r="J403" s="300">
        <v>43700</v>
      </c>
      <c r="K403" s="300">
        <v>46350</v>
      </c>
      <c r="L403" s="300">
        <v>49000</v>
      </c>
      <c r="M403" s="300">
        <v>51650</v>
      </c>
      <c r="N403" s="300">
        <v>54300</v>
      </c>
      <c r="O403" s="300">
        <v>56950</v>
      </c>
      <c r="P403" s="300">
        <v>59600</v>
      </c>
      <c r="Q403" s="300">
        <v>62250</v>
      </c>
      <c r="S403" s="381">
        <v>33100</v>
      </c>
      <c r="T403" s="382">
        <v>43700</v>
      </c>
      <c r="U403" s="382">
        <v>46348</v>
      </c>
      <c r="V403" s="382">
        <v>48996</v>
      </c>
      <c r="W403" s="382">
        <v>51644</v>
      </c>
      <c r="X403" s="382">
        <v>54292</v>
      </c>
      <c r="Y403" s="382">
        <v>56940</v>
      </c>
      <c r="Z403" s="382">
        <v>59588</v>
      </c>
      <c r="AA403" s="383">
        <v>62236</v>
      </c>
      <c r="AB403" s="381">
        <v>52950</v>
      </c>
      <c r="AC403" s="382">
        <v>69900</v>
      </c>
      <c r="AD403" s="382">
        <v>74136</v>
      </c>
      <c r="AE403" s="382">
        <v>78372</v>
      </c>
      <c r="AF403" s="382">
        <v>82608</v>
      </c>
      <c r="AG403" s="382">
        <v>86844</v>
      </c>
      <c r="AH403" s="382">
        <v>91080</v>
      </c>
      <c r="AI403" s="382">
        <v>95316</v>
      </c>
      <c r="AJ403" s="383">
        <v>99552</v>
      </c>
      <c r="AL403" s="382">
        <v>34700</v>
      </c>
      <c r="AM403" s="382">
        <v>45850</v>
      </c>
      <c r="AN403" s="382">
        <v>48626</v>
      </c>
      <c r="AO403" s="382">
        <v>51402</v>
      </c>
      <c r="AP403" s="382">
        <v>54178</v>
      </c>
      <c r="AQ403" s="382">
        <v>56954</v>
      </c>
      <c r="AR403" s="382">
        <v>59730</v>
      </c>
      <c r="AS403" s="382">
        <v>62506</v>
      </c>
      <c r="AT403" s="382">
        <v>65282</v>
      </c>
      <c r="AU403" s="381">
        <v>55500</v>
      </c>
      <c r="AV403" s="382">
        <v>73250</v>
      </c>
      <c r="AW403" s="382">
        <v>77690</v>
      </c>
      <c r="AX403" s="382">
        <v>82130</v>
      </c>
      <c r="AY403" s="382">
        <v>86570</v>
      </c>
      <c r="AZ403" s="382">
        <v>91010</v>
      </c>
      <c r="BA403" s="382">
        <v>95450</v>
      </c>
      <c r="BB403" s="382">
        <v>99890</v>
      </c>
      <c r="BC403" s="383">
        <v>104330</v>
      </c>
      <c r="BE403">
        <v>38800</v>
      </c>
      <c r="BF403">
        <v>51250</v>
      </c>
      <c r="BG403">
        <v>54354</v>
      </c>
      <c r="BH403">
        <v>57458</v>
      </c>
      <c r="BI403">
        <v>60562</v>
      </c>
      <c r="BJ403">
        <v>63666</v>
      </c>
      <c r="BK403">
        <v>66770</v>
      </c>
      <c r="BL403">
        <v>69874</v>
      </c>
      <c r="BM403">
        <v>72978</v>
      </c>
      <c r="BN403">
        <v>62100</v>
      </c>
      <c r="BO403">
        <v>81950</v>
      </c>
      <c r="BP403">
        <v>86918</v>
      </c>
      <c r="BQ403">
        <v>91886</v>
      </c>
      <c r="BR403">
        <v>96854</v>
      </c>
      <c r="BS403">
        <v>101822</v>
      </c>
      <c r="BT403">
        <v>106790</v>
      </c>
      <c r="BU403">
        <v>111758</v>
      </c>
      <c r="BV403">
        <v>116726</v>
      </c>
    </row>
    <row r="404" spans="1:74" x14ac:dyDescent="0.35">
      <c r="A404" s="298" t="s">
        <v>594</v>
      </c>
      <c r="C404" s="300">
        <v>41350</v>
      </c>
      <c r="D404" s="300">
        <v>41350</v>
      </c>
      <c r="E404" s="300">
        <v>47552.5</v>
      </c>
      <c r="F404" s="300">
        <v>47552.5</v>
      </c>
      <c r="G404" s="300">
        <v>47552.5</v>
      </c>
      <c r="H404" s="300">
        <v>49900</v>
      </c>
      <c r="I404" s="300">
        <v>53350</v>
      </c>
      <c r="J404" s="300">
        <v>56800</v>
      </c>
      <c r="K404" s="300">
        <v>60200</v>
      </c>
      <c r="L404" s="300">
        <v>63650</v>
      </c>
      <c r="M404" s="300">
        <v>67100</v>
      </c>
      <c r="N404" s="300">
        <v>70550</v>
      </c>
      <c r="O404" s="300">
        <v>74000</v>
      </c>
      <c r="P404" s="300">
        <v>77400</v>
      </c>
      <c r="Q404" s="300">
        <v>80850</v>
      </c>
      <c r="S404" s="381">
        <v>43000</v>
      </c>
      <c r="T404" s="382">
        <v>56800</v>
      </c>
      <c r="U404" s="382">
        <v>60240</v>
      </c>
      <c r="V404" s="382">
        <v>63680</v>
      </c>
      <c r="W404" s="382">
        <v>67120</v>
      </c>
      <c r="X404" s="382">
        <v>70560</v>
      </c>
      <c r="Y404" s="382">
        <v>74000</v>
      </c>
      <c r="Z404" s="382">
        <v>77440</v>
      </c>
      <c r="AA404" s="383">
        <v>80880</v>
      </c>
      <c r="AB404" s="381">
        <v>68800</v>
      </c>
      <c r="AC404" s="382">
        <v>90800</v>
      </c>
      <c r="AD404" s="382">
        <v>96304</v>
      </c>
      <c r="AE404" s="382">
        <v>101808</v>
      </c>
      <c r="AF404" s="382">
        <v>107312</v>
      </c>
      <c r="AG404" s="382">
        <v>112816</v>
      </c>
      <c r="AH404" s="382">
        <v>118320</v>
      </c>
      <c r="AI404" s="382">
        <v>123824</v>
      </c>
      <c r="AJ404" s="383">
        <v>129328</v>
      </c>
      <c r="AL404" s="382">
        <v>43300</v>
      </c>
      <c r="AM404" s="382">
        <v>57200</v>
      </c>
      <c r="AN404" s="382">
        <v>60664</v>
      </c>
      <c r="AO404" s="382">
        <v>64128</v>
      </c>
      <c r="AP404" s="382">
        <v>67592</v>
      </c>
      <c r="AQ404" s="382">
        <v>71056</v>
      </c>
      <c r="AR404" s="382">
        <v>74520</v>
      </c>
      <c r="AS404" s="382">
        <v>77984</v>
      </c>
      <c r="AT404" s="382">
        <v>81448</v>
      </c>
      <c r="AU404" s="381">
        <v>69300</v>
      </c>
      <c r="AV404" s="382">
        <v>91500</v>
      </c>
      <c r="AW404" s="382">
        <v>97044</v>
      </c>
      <c r="AX404" s="382">
        <v>102588</v>
      </c>
      <c r="AY404" s="382">
        <v>108132</v>
      </c>
      <c r="AZ404" s="382">
        <v>113676</v>
      </c>
      <c r="BA404" s="382">
        <v>119220</v>
      </c>
      <c r="BB404" s="382">
        <v>124764</v>
      </c>
      <c r="BC404" s="383">
        <v>130308</v>
      </c>
      <c r="BE404">
        <v>48400</v>
      </c>
      <c r="BF404">
        <v>63900</v>
      </c>
      <c r="BG404">
        <v>67772</v>
      </c>
      <c r="BH404">
        <v>71644</v>
      </c>
      <c r="BI404">
        <v>75516</v>
      </c>
      <c r="BJ404">
        <v>79388</v>
      </c>
      <c r="BK404">
        <v>83260</v>
      </c>
      <c r="BL404">
        <v>87132</v>
      </c>
      <c r="BM404">
        <v>91004</v>
      </c>
      <c r="BN404">
        <v>77450</v>
      </c>
      <c r="BO404">
        <v>102250</v>
      </c>
      <c r="BP404">
        <v>108446</v>
      </c>
      <c r="BQ404">
        <v>114642</v>
      </c>
      <c r="BR404">
        <v>120838</v>
      </c>
      <c r="BS404">
        <v>127034</v>
      </c>
      <c r="BT404">
        <v>133230</v>
      </c>
      <c r="BU404">
        <v>139426</v>
      </c>
      <c r="BV404">
        <v>145622</v>
      </c>
    </row>
    <row r="405" spans="1:74" x14ac:dyDescent="0.35">
      <c r="A405" s="298" t="s">
        <v>595</v>
      </c>
      <c r="C405" s="300">
        <v>37600</v>
      </c>
      <c r="D405" s="300">
        <v>37600</v>
      </c>
      <c r="E405" s="300">
        <v>43240</v>
      </c>
      <c r="F405" s="300">
        <v>43240</v>
      </c>
      <c r="G405" s="300">
        <v>43240</v>
      </c>
      <c r="H405" s="300">
        <v>43240</v>
      </c>
      <c r="I405" s="300">
        <v>43240</v>
      </c>
      <c r="J405" s="300">
        <v>44100</v>
      </c>
      <c r="K405" s="300">
        <v>46800</v>
      </c>
      <c r="L405" s="300">
        <v>49450</v>
      </c>
      <c r="M405" s="300">
        <v>52150</v>
      </c>
      <c r="N405" s="300">
        <v>54800</v>
      </c>
      <c r="O405" s="300">
        <v>57450</v>
      </c>
      <c r="P405" s="300">
        <v>60150</v>
      </c>
      <c r="Q405" s="300">
        <v>62800</v>
      </c>
      <c r="S405" s="381">
        <v>33900</v>
      </c>
      <c r="T405" s="382">
        <v>44750</v>
      </c>
      <c r="U405" s="382">
        <v>47462</v>
      </c>
      <c r="V405" s="382">
        <v>50174</v>
      </c>
      <c r="W405" s="382">
        <v>52886</v>
      </c>
      <c r="X405" s="382">
        <v>55598</v>
      </c>
      <c r="Y405" s="382">
        <v>58310</v>
      </c>
      <c r="Z405" s="382">
        <v>61022</v>
      </c>
      <c r="AA405" s="383">
        <v>63734</v>
      </c>
      <c r="AB405" s="381">
        <v>54250</v>
      </c>
      <c r="AC405" s="382">
        <v>71600</v>
      </c>
      <c r="AD405" s="382">
        <v>75940</v>
      </c>
      <c r="AE405" s="382">
        <v>80280</v>
      </c>
      <c r="AF405" s="382">
        <v>84620</v>
      </c>
      <c r="AG405" s="382">
        <v>88960</v>
      </c>
      <c r="AH405" s="382">
        <v>93300</v>
      </c>
      <c r="AI405" s="382">
        <v>97640</v>
      </c>
      <c r="AJ405" s="383">
        <v>101980</v>
      </c>
      <c r="AL405" s="382">
        <v>33900</v>
      </c>
      <c r="AM405" s="382">
        <v>44750</v>
      </c>
      <c r="AN405" s="382">
        <v>47462</v>
      </c>
      <c r="AO405" s="382">
        <v>50174</v>
      </c>
      <c r="AP405" s="382">
        <v>52886</v>
      </c>
      <c r="AQ405" s="382">
        <v>55598</v>
      </c>
      <c r="AR405" s="382">
        <v>58310</v>
      </c>
      <c r="AS405" s="382">
        <v>61022</v>
      </c>
      <c r="AT405" s="382">
        <v>63734</v>
      </c>
      <c r="AU405" s="381">
        <v>54250</v>
      </c>
      <c r="AV405" s="382">
        <v>71600</v>
      </c>
      <c r="AW405" s="382">
        <v>75940</v>
      </c>
      <c r="AX405" s="382">
        <v>80280</v>
      </c>
      <c r="AY405" s="382">
        <v>84620</v>
      </c>
      <c r="AZ405" s="382">
        <v>88960</v>
      </c>
      <c r="BA405" s="382">
        <v>93300</v>
      </c>
      <c r="BB405" s="382">
        <v>97640</v>
      </c>
      <c r="BC405" s="383">
        <v>101980</v>
      </c>
      <c r="BE405">
        <v>36400</v>
      </c>
      <c r="BF405">
        <v>48050</v>
      </c>
      <c r="BG405">
        <v>50962</v>
      </c>
      <c r="BH405">
        <v>53874</v>
      </c>
      <c r="BI405">
        <v>56786</v>
      </c>
      <c r="BJ405">
        <v>59698</v>
      </c>
      <c r="BK405">
        <v>62610</v>
      </c>
      <c r="BL405">
        <v>65522</v>
      </c>
      <c r="BM405">
        <v>68434</v>
      </c>
      <c r="BN405">
        <v>58250</v>
      </c>
      <c r="BO405">
        <v>76900</v>
      </c>
      <c r="BP405">
        <v>81560</v>
      </c>
      <c r="BQ405">
        <v>86220</v>
      </c>
      <c r="BR405">
        <v>90880</v>
      </c>
      <c r="BS405">
        <v>95540</v>
      </c>
      <c r="BT405">
        <v>100200</v>
      </c>
      <c r="BU405">
        <v>104860</v>
      </c>
      <c r="BV405">
        <v>109520</v>
      </c>
    </row>
    <row r="406" spans="1:74" x14ac:dyDescent="0.35">
      <c r="A406" s="298" t="s">
        <v>596</v>
      </c>
      <c r="C406" s="300">
        <v>37600</v>
      </c>
      <c r="D406" s="300">
        <v>37600</v>
      </c>
      <c r="E406" s="300">
        <v>43240</v>
      </c>
      <c r="F406" s="300">
        <v>43240</v>
      </c>
      <c r="G406" s="300">
        <v>43240</v>
      </c>
      <c r="H406" s="300">
        <v>43240</v>
      </c>
      <c r="I406" s="300">
        <v>43240</v>
      </c>
      <c r="J406" s="300">
        <v>43240</v>
      </c>
      <c r="K406" s="300">
        <v>45250</v>
      </c>
      <c r="L406" s="300">
        <v>47850</v>
      </c>
      <c r="M406" s="300">
        <v>50400</v>
      </c>
      <c r="N406" s="300">
        <v>53000</v>
      </c>
      <c r="O406" s="300">
        <v>55600</v>
      </c>
      <c r="P406" s="300">
        <v>58150</v>
      </c>
      <c r="Q406" s="300">
        <v>60750</v>
      </c>
      <c r="S406" s="381">
        <v>32300</v>
      </c>
      <c r="T406" s="382">
        <v>42650</v>
      </c>
      <c r="U406" s="382">
        <v>45234</v>
      </c>
      <c r="V406" s="382">
        <v>47818</v>
      </c>
      <c r="W406" s="382">
        <v>50402</v>
      </c>
      <c r="X406" s="382">
        <v>52986</v>
      </c>
      <c r="Y406" s="382">
        <v>55570</v>
      </c>
      <c r="Z406" s="382">
        <v>58154</v>
      </c>
      <c r="AA406" s="383">
        <v>60738</v>
      </c>
      <c r="AB406" s="381">
        <v>51700</v>
      </c>
      <c r="AC406" s="382">
        <v>68250</v>
      </c>
      <c r="AD406" s="382">
        <v>72386</v>
      </c>
      <c r="AE406" s="382">
        <v>76522</v>
      </c>
      <c r="AF406" s="382">
        <v>80658</v>
      </c>
      <c r="AG406" s="382">
        <v>84794</v>
      </c>
      <c r="AH406" s="382">
        <v>88930</v>
      </c>
      <c r="AI406" s="382">
        <v>93066</v>
      </c>
      <c r="AJ406" s="383">
        <v>97202</v>
      </c>
      <c r="AL406" s="382">
        <v>32550</v>
      </c>
      <c r="AM406" s="382">
        <v>43000</v>
      </c>
      <c r="AN406" s="382">
        <v>45604</v>
      </c>
      <c r="AO406" s="382">
        <v>48208</v>
      </c>
      <c r="AP406" s="382">
        <v>50812</v>
      </c>
      <c r="AQ406" s="382">
        <v>53416</v>
      </c>
      <c r="AR406" s="382">
        <v>56020</v>
      </c>
      <c r="AS406" s="382">
        <v>58624</v>
      </c>
      <c r="AT406" s="382">
        <v>61228</v>
      </c>
      <c r="AU406" s="381">
        <v>52100</v>
      </c>
      <c r="AV406" s="382">
        <v>68750</v>
      </c>
      <c r="AW406" s="382">
        <v>72918</v>
      </c>
      <c r="AX406" s="382">
        <v>77086</v>
      </c>
      <c r="AY406" s="382">
        <v>81254</v>
      </c>
      <c r="AZ406" s="382">
        <v>85422</v>
      </c>
      <c r="BA406" s="382">
        <v>89590</v>
      </c>
      <c r="BB406" s="382">
        <v>93758</v>
      </c>
      <c r="BC406" s="383">
        <v>97926</v>
      </c>
      <c r="BE406">
        <v>36400</v>
      </c>
      <c r="BF406">
        <v>48050</v>
      </c>
      <c r="BG406">
        <v>50962</v>
      </c>
      <c r="BH406">
        <v>53874</v>
      </c>
      <c r="BI406">
        <v>56786</v>
      </c>
      <c r="BJ406">
        <v>59698</v>
      </c>
      <c r="BK406">
        <v>62610</v>
      </c>
      <c r="BL406">
        <v>65522</v>
      </c>
      <c r="BM406">
        <v>68434</v>
      </c>
      <c r="BN406">
        <v>58250</v>
      </c>
      <c r="BO406">
        <v>76900</v>
      </c>
      <c r="BP406">
        <v>81560</v>
      </c>
      <c r="BQ406">
        <v>86220</v>
      </c>
      <c r="BR406">
        <v>90880</v>
      </c>
      <c r="BS406">
        <v>95540</v>
      </c>
      <c r="BT406">
        <v>100200</v>
      </c>
      <c r="BU406">
        <v>104860</v>
      </c>
      <c r="BV406">
        <v>109520</v>
      </c>
    </row>
    <row r="407" spans="1:74" x14ac:dyDescent="0.35">
      <c r="A407" s="298" t="s">
        <v>597</v>
      </c>
      <c r="C407" s="300">
        <v>37600</v>
      </c>
      <c r="D407" s="300">
        <v>37600</v>
      </c>
      <c r="E407" s="300">
        <v>43240</v>
      </c>
      <c r="F407" s="300">
        <v>43240</v>
      </c>
      <c r="G407" s="300">
        <v>43240</v>
      </c>
      <c r="H407" s="300">
        <v>43240</v>
      </c>
      <c r="I407" s="300">
        <v>43240</v>
      </c>
      <c r="J407" s="300">
        <v>44300</v>
      </c>
      <c r="K407" s="300">
        <v>47000</v>
      </c>
      <c r="L407" s="300">
        <v>49700</v>
      </c>
      <c r="M407" s="300">
        <v>52350</v>
      </c>
      <c r="N407" s="300">
        <v>55050</v>
      </c>
      <c r="O407" s="300">
        <v>57750</v>
      </c>
      <c r="P407" s="300">
        <v>60400</v>
      </c>
      <c r="Q407" s="300">
        <v>63100</v>
      </c>
      <c r="S407" s="381">
        <v>33550</v>
      </c>
      <c r="T407" s="382">
        <v>44300</v>
      </c>
      <c r="U407" s="382">
        <v>46984</v>
      </c>
      <c r="V407" s="382">
        <v>49668</v>
      </c>
      <c r="W407" s="382">
        <v>52352</v>
      </c>
      <c r="X407" s="382">
        <v>55036</v>
      </c>
      <c r="Y407" s="382">
        <v>57720</v>
      </c>
      <c r="Z407" s="382">
        <v>60404</v>
      </c>
      <c r="AA407" s="383">
        <v>63088</v>
      </c>
      <c r="AB407" s="381">
        <v>53700</v>
      </c>
      <c r="AC407" s="382">
        <v>70900</v>
      </c>
      <c r="AD407" s="382">
        <v>75196</v>
      </c>
      <c r="AE407" s="382">
        <v>79492</v>
      </c>
      <c r="AF407" s="382">
        <v>83788</v>
      </c>
      <c r="AG407" s="382">
        <v>88084</v>
      </c>
      <c r="AH407" s="382">
        <v>92380</v>
      </c>
      <c r="AI407" s="382">
        <v>96676</v>
      </c>
      <c r="AJ407" s="383">
        <v>100972</v>
      </c>
      <c r="AL407" s="382">
        <v>35200</v>
      </c>
      <c r="AM407" s="382">
        <v>46500</v>
      </c>
      <c r="AN407" s="382">
        <v>49316</v>
      </c>
      <c r="AO407" s="382">
        <v>52132</v>
      </c>
      <c r="AP407" s="382">
        <v>54948</v>
      </c>
      <c r="AQ407" s="382">
        <v>57764</v>
      </c>
      <c r="AR407" s="382">
        <v>60580</v>
      </c>
      <c r="AS407" s="382">
        <v>63396</v>
      </c>
      <c r="AT407" s="382">
        <v>66212</v>
      </c>
      <c r="AU407" s="381">
        <v>56300</v>
      </c>
      <c r="AV407" s="382">
        <v>74300</v>
      </c>
      <c r="AW407" s="382">
        <v>78804</v>
      </c>
      <c r="AX407" s="382">
        <v>83308</v>
      </c>
      <c r="AY407" s="382">
        <v>87812</v>
      </c>
      <c r="AZ407" s="382">
        <v>92316</v>
      </c>
      <c r="BA407" s="382">
        <v>96820</v>
      </c>
      <c r="BB407" s="382">
        <v>101324</v>
      </c>
      <c r="BC407" s="383">
        <v>105828</v>
      </c>
      <c r="BE407">
        <v>39350</v>
      </c>
      <c r="BF407">
        <v>51950</v>
      </c>
      <c r="BG407">
        <v>55098</v>
      </c>
      <c r="BH407">
        <v>58246</v>
      </c>
      <c r="BI407">
        <v>61394</v>
      </c>
      <c r="BJ407">
        <v>64542</v>
      </c>
      <c r="BK407">
        <v>67690</v>
      </c>
      <c r="BL407">
        <v>70838</v>
      </c>
      <c r="BM407">
        <v>73986</v>
      </c>
      <c r="BN407">
        <v>62950</v>
      </c>
      <c r="BO407">
        <v>83100</v>
      </c>
      <c r="BP407">
        <v>88136</v>
      </c>
      <c r="BQ407">
        <v>93172</v>
      </c>
      <c r="BR407">
        <v>98208</v>
      </c>
      <c r="BS407">
        <v>103244</v>
      </c>
      <c r="BT407">
        <v>108280</v>
      </c>
      <c r="BU407">
        <v>113316</v>
      </c>
      <c r="BV407">
        <v>118352</v>
      </c>
    </row>
    <row r="408" spans="1:74" x14ac:dyDescent="0.35">
      <c r="A408" s="298" t="s">
        <v>598</v>
      </c>
      <c r="C408" s="300">
        <v>37600</v>
      </c>
      <c r="D408" s="300">
        <v>37600</v>
      </c>
      <c r="E408" s="300">
        <v>43240</v>
      </c>
      <c r="F408" s="300">
        <v>43240</v>
      </c>
      <c r="G408" s="300">
        <v>43240</v>
      </c>
      <c r="H408" s="300">
        <v>43240</v>
      </c>
      <c r="I408" s="300">
        <v>43240</v>
      </c>
      <c r="J408" s="300">
        <v>43240</v>
      </c>
      <c r="K408" s="300">
        <v>45250</v>
      </c>
      <c r="L408" s="300">
        <v>47850</v>
      </c>
      <c r="M408" s="300">
        <v>50400</v>
      </c>
      <c r="N408" s="300">
        <v>53000</v>
      </c>
      <c r="O408" s="300">
        <v>55600</v>
      </c>
      <c r="P408" s="300">
        <v>58150</v>
      </c>
      <c r="Q408" s="300">
        <v>60750</v>
      </c>
      <c r="S408" s="381">
        <v>32300</v>
      </c>
      <c r="T408" s="382">
        <v>42650</v>
      </c>
      <c r="U408" s="382">
        <v>45234</v>
      </c>
      <c r="V408" s="382">
        <v>47818</v>
      </c>
      <c r="W408" s="382">
        <v>50402</v>
      </c>
      <c r="X408" s="382">
        <v>52986</v>
      </c>
      <c r="Y408" s="382">
        <v>55570</v>
      </c>
      <c r="Z408" s="382">
        <v>58154</v>
      </c>
      <c r="AA408" s="383">
        <v>60738</v>
      </c>
      <c r="AB408" s="381">
        <v>51700</v>
      </c>
      <c r="AC408" s="382">
        <v>68250</v>
      </c>
      <c r="AD408" s="382">
        <v>72386</v>
      </c>
      <c r="AE408" s="382">
        <v>76522</v>
      </c>
      <c r="AF408" s="382">
        <v>80658</v>
      </c>
      <c r="AG408" s="382">
        <v>84794</v>
      </c>
      <c r="AH408" s="382">
        <v>88930</v>
      </c>
      <c r="AI408" s="382">
        <v>93066</v>
      </c>
      <c r="AJ408" s="383">
        <v>97202</v>
      </c>
      <c r="AL408" s="382">
        <v>32550</v>
      </c>
      <c r="AM408" s="382">
        <v>43000</v>
      </c>
      <c r="AN408" s="382">
        <v>45604</v>
      </c>
      <c r="AO408" s="382">
        <v>48208</v>
      </c>
      <c r="AP408" s="382">
        <v>50812</v>
      </c>
      <c r="AQ408" s="382">
        <v>53416</v>
      </c>
      <c r="AR408" s="382">
        <v>56020</v>
      </c>
      <c r="AS408" s="382">
        <v>58624</v>
      </c>
      <c r="AT408" s="382">
        <v>61228</v>
      </c>
      <c r="AU408" s="381">
        <v>52100</v>
      </c>
      <c r="AV408" s="382">
        <v>68750</v>
      </c>
      <c r="AW408" s="382">
        <v>72918</v>
      </c>
      <c r="AX408" s="382">
        <v>77086</v>
      </c>
      <c r="AY408" s="382">
        <v>81254</v>
      </c>
      <c r="AZ408" s="382">
        <v>85422</v>
      </c>
      <c r="BA408" s="382">
        <v>89590</v>
      </c>
      <c r="BB408" s="382">
        <v>93758</v>
      </c>
      <c r="BC408" s="383">
        <v>97926</v>
      </c>
      <c r="BE408">
        <v>36400</v>
      </c>
      <c r="BF408">
        <v>48050</v>
      </c>
      <c r="BG408">
        <v>50962</v>
      </c>
      <c r="BH408">
        <v>53874</v>
      </c>
      <c r="BI408">
        <v>56786</v>
      </c>
      <c r="BJ408">
        <v>59698</v>
      </c>
      <c r="BK408">
        <v>62610</v>
      </c>
      <c r="BL408">
        <v>65522</v>
      </c>
      <c r="BM408">
        <v>68434</v>
      </c>
      <c r="BN408">
        <v>58250</v>
      </c>
      <c r="BO408">
        <v>76900</v>
      </c>
      <c r="BP408">
        <v>81560</v>
      </c>
      <c r="BQ408">
        <v>86220</v>
      </c>
      <c r="BR408">
        <v>90880</v>
      </c>
      <c r="BS408">
        <v>95540</v>
      </c>
      <c r="BT408">
        <v>100200</v>
      </c>
      <c r="BU408">
        <v>104860</v>
      </c>
      <c r="BV408">
        <v>109520</v>
      </c>
    </row>
    <row r="409" spans="1:74" x14ac:dyDescent="0.35">
      <c r="A409" s="298" t="s">
        <v>599</v>
      </c>
      <c r="C409" s="300">
        <v>37600</v>
      </c>
      <c r="D409" s="300">
        <v>37600</v>
      </c>
      <c r="E409" s="300">
        <v>43240</v>
      </c>
      <c r="F409" s="300">
        <v>43240</v>
      </c>
      <c r="G409" s="300">
        <v>43240</v>
      </c>
      <c r="H409" s="300">
        <v>44850</v>
      </c>
      <c r="I409" s="300">
        <v>47950</v>
      </c>
      <c r="J409" s="300">
        <v>51050</v>
      </c>
      <c r="K409" s="300">
        <v>54150</v>
      </c>
      <c r="L409" s="300">
        <v>57250</v>
      </c>
      <c r="M409" s="300">
        <v>60300</v>
      </c>
      <c r="N409" s="300">
        <v>63400</v>
      </c>
      <c r="O409" s="300">
        <v>66500</v>
      </c>
      <c r="P409" s="300">
        <v>69600</v>
      </c>
      <c r="Q409" s="300">
        <v>72700</v>
      </c>
      <c r="S409" s="381">
        <v>38650</v>
      </c>
      <c r="T409" s="382">
        <v>51050</v>
      </c>
      <c r="U409" s="382">
        <v>54142</v>
      </c>
      <c r="V409" s="382">
        <v>57234</v>
      </c>
      <c r="W409" s="382">
        <v>60326</v>
      </c>
      <c r="X409" s="382">
        <v>63418</v>
      </c>
      <c r="Y409" s="382">
        <v>66510</v>
      </c>
      <c r="Z409" s="382">
        <v>69602</v>
      </c>
      <c r="AA409" s="383">
        <v>72694</v>
      </c>
      <c r="AB409" s="381">
        <v>61850</v>
      </c>
      <c r="AC409" s="382">
        <v>81650</v>
      </c>
      <c r="AD409" s="382">
        <v>86598</v>
      </c>
      <c r="AE409" s="382">
        <v>91546</v>
      </c>
      <c r="AF409" s="382">
        <v>96494</v>
      </c>
      <c r="AG409" s="382">
        <v>101442</v>
      </c>
      <c r="AH409" s="382">
        <v>106390</v>
      </c>
      <c r="AI409" s="382">
        <v>111338</v>
      </c>
      <c r="AJ409" s="383">
        <v>116286</v>
      </c>
      <c r="AL409" s="382">
        <v>39100</v>
      </c>
      <c r="AM409" s="382">
        <v>51650</v>
      </c>
      <c r="AN409" s="382">
        <v>54778</v>
      </c>
      <c r="AO409" s="382">
        <v>57906</v>
      </c>
      <c r="AP409" s="382">
        <v>61034</v>
      </c>
      <c r="AQ409" s="382">
        <v>64162</v>
      </c>
      <c r="AR409" s="382">
        <v>67290</v>
      </c>
      <c r="AS409" s="382">
        <v>70418</v>
      </c>
      <c r="AT409" s="382">
        <v>73546</v>
      </c>
      <c r="AU409" s="381">
        <v>62550</v>
      </c>
      <c r="AV409" s="382">
        <v>82550</v>
      </c>
      <c r="AW409" s="382">
        <v>87554</v>
      </c>
      <c r="AX409" s="382">
        <v>92558</v>
      </c>
      <c r="AY409" s="382">
        <v>97562</v>
      </c>
      <c r="AZ409" s="382">
        <v>102566</v>
      </c>
      <c r="BA409" s="382">
        <v>107570</v>
      </c>
      <c r="BB409" s="382">
        <v>112574</v>
      </c>
      <c r="BC409" s="383">
        <v>117578</v>
      </c>
      <c r="BE409">
        <v>43700</v>
      </c>
      <c r="BF409">
        <v>57700</v>
      </c>
      <c r="BG409">
        <v>61196</v>
      </c>
      <c r="BH409">
        <v>64692</v>
      </c>
      <c r="BI409">
        <v>68188</v>
      </c>
      <c r="BJ409">
        <v>71684</v>
      </c>
      <c r="BK409">
        <v>75180</v>
      </c>
      <c r="BL409">
        <v>78676</v>
      </c>
      <c r="BM409">
        <v>82172</v>
      </c>
      <c r="BN409">
        <v>69900</v>
      </c>
      <c r="BO409">
        <v>92250</v>
      </c>
      <c r="BP409">
        <v>97842</v>
      </c>
      <c r="BQ409">
        <v>103434</v>
      </c>
      <c r="BR409">
        <v>109026</v>
      </c>
      <c r="BS409">
        <v>114618</v>
      </c>
      <c r="BT409">
        <v>120210</v>
      </c>
      <c r="BU409">
        <v>125802</v>
      </c>
      <c r="BV409">
        <v>131394</v>
      </c>
    </row>
    <row r="410" spans="1:74" x14ac:dyDescent="0.35">
      <c r="A410" s="298" t="s">
        <v>600</v>
      </c>
      <c r="C410" s="300">
        <v>37600</v>
      </c>
      <c r="D410" s="300">
        <v>37600</v>
      </c>
      <c r="E410" s="300">
        <v>43240</v>
      </c>
      <c r="F410" s="300">
        <v>43240</v>
      </c>
      <c r="G410" s="300">
        <v>43240</v>
      </c>
      <c r="H410" s="300">
        <v>43240</v>
      </c>
      <c r="I410" s="300">
        <v>43240</v>
      </c>
      <c r="J410" s="300">
        <v>43240</v>
      </c>
      <c r="K410" s="300">
        <v>45250</v>
      </c>
      <c r="L410" s="300">
        <v>47850</v>
      </c>
      <c r="M410" s="300">
        <v>50400</v>
      </c>
      <c r="N410" s="300">
        <v>53000</v>
      </c>
      <c r="O410" s="300">
        <v>55600</v>
      </c>
      <c r="P410" s="300">
        <v>58150</v>
      </c>
      <c r="Q410" s="300">
        <v>60750</v>
      </c>
      <c r="S410" s="381">
        <v>32300</v>
      </c>
      <c r="T410" s="382">
        <v>42650</v>
      </c>
      <c r="U410" s="382">
        <v>45234</v>
      </c>
      <c r="V410" s="382">
        <v>47818</v>
      </c>
      <c r="W410" s="382">
        <v>50402</v>
      </c>
      <c r="X410" s="382">
        <v>52986</v>
      </c>
      <c r="Y410" s="382">
        <v>55570</v>
      </c>
      <c r="Z410" s="382">
        <v>58154</v>
      </c>
      <c r="AA410" s="383">
        <v>60738</v>
      </c>
      <c r="AB410" s="381">
        <v>51700</v>
      </c>
      <c r="AC410" s="382">
        <v>68250</v>
      </c>
      <c r="AD410" s="382">
        <v>72386</v>
      </c>
      <c r="AE410" s="382">
        <v>76522</v>
      </c>
      <c r="AF410" s="382">
        <v>80658</v>
      </c>
      <c r="AG410" s="382">
        <v>84794</v>
      </c>
      <c r="AH410" s="382">
        <v>88930</v>
      </c>
      <c r="AI410" s="382">
        <v>93066</v>
      </c>
      <c r="AJ410" s="383">
        <v>97202</v>
      </c>
      <c r="AL410" s="382">
        <v>32550</v>
      </c>
      <c r="AM410" s="382">
        <v>43000</v>
      </c>
      <c r="AN410" s="382">
        <v>45604</v>
      </c>
      <c r="AO410" s="382">
        <v>48208</v>
      </c>
      <c r="AP410" s="382">
        <v>50812</v>
      </c>
      <c r="AQ410" s="382">
        <v>53416</v>
      </c>
      <c r="AR410" s="382">
        <v>56020</v>
      </c>
      <c r="AS410" s="382">
        <v>58624</v>
      </c>
      <c r="AT410" s="382">
        <v>61228</v>
      </c>
      <c r="AU410" s="381">
        <v>52100</v>
      </c>
      <c r="AV410" s="382">
        <v>68750</v>
      </c>
      <c r="AW410" s="382">
        <v>72918</v>
      </c>
      <c r="AX410" s="382">
        <v>77086</v>
      </c>
      <c r="AY410" s="382">
        <v>81254</v>
      </c>
      <c r="AZ410" s="382">
        <v>85422</v>
      </c>
      <c r="BA410" s="382">
        <v>89590</v>
      </c>
      <c r="BB410" s="382">
        <v>93758</v>
      </c>
      <c r="BC410" s="383">
        <v>97926</v>
      </c>
      <c r="BE410">
        <v>36400</v>
      </c>
      <c r="BF410">
        <v>48050</v>
      </c>
      <c r="BG410">
        <v>50962</v>
      </c>
      <c r="BH410">
        <v>53874</v>
      </c>
      <c r="BI410">
        <v>56786</v>
      </c>
      <c r="BJ410">
        <v>59698</v>
      </c>
      <c r="BK410">
        <v>62610</v>
      </c>
      <c r="BL410">
        <v>65522</v>
      </c>
      <c r="BM410">
        <v>68434</v>
      </c>
      <c r="BN410">
        <v>58250</v>
      </c>
      <c r="BO410">
        <v>76900</v>
      </c>
      <c r="BP410">
        <v>81560</v>
      </c>
      <c r="BQ410">
        <v>86220</v>
      </c>
      <c r="BR410">
        <v>90880</v>
      </c>
      <c r="BS410">
        <v>95540</v>
      </c>
      <c r="BT410">
        <v>100200</v>
      </c>
      <c r="BU410">
        <v>104860</v>
      </c>
      <c r="BV410">
        <v>109520</v>
      </c>
    </row>
    <row r="411" spans="1:74" x14ac:dyDescent="0.35">
      <c r="A411" s="298" t="s">
        <v>601</v>
      </c>
      <c r="C411" s="300">
        <v>37600</v>
      </c>
      <c r="D411" s="300">
        <v>37600</v>
      </c>
      <c r="E411" s="300">
        <v>43240</v>
      </c>
      <c r="F411" s="300">
        <v>43240</v>
      </c>
      <c r="G411" s="300">
        <v>43240</v>
      </c>
      <c r="H411" s="300">
        <v>43240</v>
      </c>
      <c r="I411" s="300">
        <v>43240</v>
      </c>
      <c r="J411" s="300">
        <v>43240</v>
      </c>
      <c r="K411" s="300">
        <v>45250</v>
      </c>
      <c r="L411" s="300">
        <v>47850</v>
      </c>
      <c r="M411" s="300">
        <v>50400</v>
      </c>
      <c r="N411" s="300">
        <v>53000</v>
      </c>
      <c r="O411" s="300">
        <v>55600</v>
      </c>
      <c r="P411" s="300">
        <v>58150</v>
      </c>
      <c r="Q411" s="300">
        <v>60750</v>
      </c>
      <c r="S411" s="381">
        <v>32450</v>
      </c>
      <c r="T411" s="382">
        <v>42850</v>
      </c>
      <c r="U411" s="382">
        <v>45446</v>
      </c>
      <c r="V411" s="382">
        <v>48042</v>
      </c>
      <c r="W411" s="382">
        <v>50638</v>
      </c>
      <c r="X411" s="382">
        <v>53234</v>
      </c>
      <c r="Y411" s="382">
        <v>55830</v>
      </c>
      <c r="Z411" s="382">
        <v>58426</v>
      </c>
      <c r="AA411" s="383">
        <v>61022</v>
      </c>
      <c r="AB411" s="381">
        <v>51900</v>
      </c>
      <c r="AC411" s="382">
        <v>68500</v>
      </c>
      <c r="AD411" s="382">
        <v>72652</v>
      </c>
      <c r="AE411" s="382">
        <v>76804</v>
      </c>
      <c r="AF411" s="382">
        <v>80956</v>
      </c>
      <c r="AG411" s="382">
        <v>85108</v>
      </c>
      <c r="AH411" s="382">
        <v>89260</v>
      </c>
      <c r="AI411" s="382">
        <v>93412</v>
      </c>
      <c r="AJ411" s="383">
        <v>97564</v>
      </c>
      <c r="AL411" s="382">
        <v>32550</v>
      </c>
      <c r="AM411" s="382">
        <v>43000</v>
      </c>
      <c r="AN411" s="382">
        <v>45604</v>
      </c>
      <c r="AO411" s="382">
        <v>48208</v>
      </c>
      <c r="AP411" s="382">
        <v>50812</v>
      </c>
      <c r="AQ411" s="382">
        <v>53416</v>
      </c>
      <c r="AR411" s="382">
        <v>56020</v>
      </c>
      <c r="AS411" s="382">
        <v>58624</v>
      </c>
      <c r="AT411" s="382">
        <v>61228</v>
      </c>
      <c r="AU411" s="381">
        <v>52100</v>
      </c>
      <c r="AV411" s="382">
        <v>68750</v>
      </c>
      <c r="AW411" s="382">
        <v>72918</v>
      </c>
      <c r="AX411" s="382">
        <v>77086</v>
      </c>
      <c r="AY411" s="382">
        <v>81254</v>
      </c>
      <c r="AZ411" s="382">
        <v>85422</v>
      </c>
      <c r="BA411" s="382">
        <v>89590</v>
      </c>
      <c r="BB411" s="382">
        <v>93758</v>
      </c>
      <c r="BC411" s="383">
        <v>97926</v>
      </c>
      <c r="BE411">
        <v>36400</v>
      </c>
      <c r="BF411">
        <v>48050</v>
      </c>
      <c r="BG411">
        <v>50962</v>
      </c>
      <c r="BH411">
        <v>53874</v>
      </c>
      <c r="BI411">
        <v>56786</v>
      </c>
      <c r="BJ411">
        <v>59698</v>
      </c>
      <c r="BK411">
        <v>62610</v>
      </c>
      <c r="BL411">
        <v>65522</v>
      </c>
      <c r="BM411">
        <v>68434</v>
      </c>
      <c r="BN411">
        <v>58250</v>
      </c>
      <c r="BO411">
        <v>76900</v>
      </c>
      <c r="BP411">
        <v>81560</v>
      </c>
      <c r="BQ411">
        <v>86220</v>
      </c>
      <c r="BR411">
        <v>90880</v>
      </c>
      <c r="BS411">
        <v>95540</v>
      </c>
      <c r="BT411">
        <v>100200</v>
      </c>
      <c r="BU411">
        <v>104860</v>
      </c>
      <c r="BV411">
        <v>109520</v>
      </c>
    </row>
    <row r="412" spans="1:74" x14ac:dyDescent="0.35">
      <c r="A412" s="298" t="s">
        <v>602</v>
      </c>
      <c r="C412" s="300">
        <v>37600</v>
      </c>
      <c r="D412" s="300">
        <v>37600</v>
      </c>
      <c r="E412" s="300">
        <v>43240</v>
      </c>
      <c r="F412" s="300">
        <v>43240</v>
      </c>
      <c r="G412" s="300">
        <v>43240</v>
      </c>
      <c r="H412" s="300">
        <v>43240</v>
      </c>
      <c r="I412" s="300">
        <v>43240</v>
      </c>
      <c r="J412" s="300">
        <v>44500</v>
      </c>
      <c r="K412" s="300">
        <v>47200</v>
      </c>
      <c r="L412" s="300">
        <v>49900</v>
      </c>
      <c r="M412" s="300">
        <v>52600</v>
      </c>
      <c r="N412" s="300">
        <v>55300</v>
      </c>
      <c r="O412" s="300">
        <v>58000</v>
      </c>
      <c r="P412" s="300">
        <v>60700</v>
      </c>
      <c r="Q412" s="300">
        <v>63400</v>
      </c>
      <c r="S412" s="381">
        <v>33700</v>
      </c>
      <c r="T412" s="382">
        <v>44500</v>
      </c>
      <c r="U412" s="382">
        <v>47196</v>
      </c>
      <c r="V412" s="382">
        <v>49892</v>
      </c>
      <c r="W412" s="382">
        <v>52588</v>
      </c>
      <c r="X412" s="382">
        <v>55284</v>
      </c>
      <c r="Y412" s="382">
        <v>57980</v>
      </c>
      <c r="Z412" s="382">
        <v>60676</v>
      </c>
      <c r="AA412" s="383">
        <v>63372</v>
      </c>
      <c r="AB412" s="381">
        <v>53900</v>
      </c>
      <c r="AC412" s="382">
        <v>71150</v>
      </c>
      <c r="AD412" s="382">
        <v>75462</v>
      </c>
      <c r="AE412" s="382">
        <v>79774</v>
      </c>
      <c r="AF412" s="382">
        <v>84086</v>
      </c>
      <c r="AG412" s="382">
        <v>88398</v>
      </c>
      <c r="AH412" s="382">
        <v>92710</v>
      </c>
      <c r="AI412" s="382">
        <v>97022</v>
      </c>
      <c r="AJ412" s="383">
        <v>101334</v>
      </c>
      <c r="AL412" s="382">
        <v>33700</v>
      </c>
      <c r="AM412" s="382">
        <v>44500</v>
      </c>
      <c r="AN412" s="382">
        <v>47196</v>
      </c>
      <c r="AO412" s="382">
        <v>49892</v>
      </c>
      <c r="AP412" s="382">
        <v>52588</v>
      </c>
      <c r="AQ412" s="382">
        <v>55284</v>
      </c>
      <c r="AR412" s="382">
        <v>57980</v>
      </c>
      <c r="AS412" s="382">
        <v>60676</v>
      </c>
      <c r="AT412" s="382">
        <v>63372</v>
      </c>
      <c r="AU412" s="381">
        <v>53900</v>
      </c>
      <c r="AV412" s="382">
        <v>71150</v>
      </c>
      <c r="AW412" s="382">
        <v>75462</v>
      </c>
      <c r="AX412" s="382">
        <v>79774</v>
      </c>
      <c r="AY412" s="382">
        <v>84086</v>
      </c>
      <c r="AZ412" s="382">
        <v>88398</v>
      </c>
      <c r="BA412" s="382">
        <v>92710</v>
      </c>
      <c r="BB412" s="382">
        <v>97022</v>
      </c>
      <c r="BC412" s="383">
        <v>101334</v>
      </c>
      <c r="BE412">
        <v>36400</v>
      </c>
      <c r="BF412">
        <v>48050</v>
      </c>
      <c r="BG412">
        <v>50962</v>
      </c>
      <c r="BH412">
        <v>53874</v>
      </c>
      <c r="BI412">
        <v>56786</v>
      </c>
      <c r="BJ412">
        <v>59698</v>
      </c>
      <c r="BK412">
        <v>62610</v>
      </c>
      <c r="BL412">
        <v>65522</v>
      </c>
      <c r="BM412">
        <v>68434</v>
      </c>
      <c r="BN412">
        <v>58250</v>
      </c>
      <c r="BO412">
        <v>76900</v>
      </c>
      <c r="BP412">
        <v>81560</v>
      </c>
      <c r="BQ412">
        <v>86220</v>
      </c>
      <c r="BR412">
        <v>90880</v>
      </c>
      <c r="BS412">
        <v>95540</v>
      </c>
      <c r="BT412">
        <v>100200</v>
      </c>
      <c r="BU412">
        <v>104860</v>
      </c>
      <c r="BV412">
        <v>109520</v>
      </c>
    </row>
    <row r="413" spans="1:74" x14ac:dyDescent="0.35">
      <c r="A413" s="298" t="s">
        <v>603</v>
      </c>
      <c r="C413" s="300">
        <v>37700</v>
      </c>
      <c r="D413" s="300">
        <v>37700</v>
      </c>
      <c r="E413" s="300">
        <v>43355</v>
      </c>
      <c r="F413" s="300">
        <v>43355</v>
      </c>
      <c r="G413" s="300">
        <v>43355</v>
      </c>
      <c r="H413" s="300">
        <v>45100</v>
      </c>
      <c r="I413" s="300">
        <v>48200</v>
      </c>
      <c r="J413" s="300">
        <v>51300</v>
      </c>
      <c r="K413" s="300">
        <v>54400</v>
      </c>
      <c r="L413" s="300">
        <v>57500</v>
      </c>
      <c r="M413" s="300">
        <v>60650</v>
      </c>
      <c r="N413" s="300">
        <v>63750</v>
      </c>
      <c r="O413" s="300">
        <v>66850</v>
      </c>
      <c r="P413" s="300">
        <v>69950</v>
      </c>
      <c r="Q413" s="300">
        <v>73050</v>
      </c>
      <c r="S413" s="381">
        <v>38850</v>
      </c>
      <c r="T413" s="382">
        <v>51300</v>
      </c>
      <c r="U413" s="382">
        <v>54408</v>
      </c>
      <c r="V413" s="382">
        <v>57516</v>
      </c>
      <c r="W413" s="382">
        <v>60624</v>
      </c>
      <c r="X413" s="382">
        <v>63732</v>
      </c>
      <c r="Y413" s="382">
        <v>66840</v>
      </c>
      <c r="Z413" s="382">
        <v>69948</v>
      </c>
      <c r="AA413" s="383">
        <v>73056</v>
      </c>
      <c r="AB413" s="381">
        <v>62150</v>
      </c>
      <c r="AC413" s="382">
        <v>82050</v>
      </c>
      <c r="AD413" s="382">
        <v>87022</v>
      </c>
      <c r="AE413" s="382">
        <v>91994</v>
      </c>
      <c r="AF413" s="382">
        <v>96966</v>
      </c>
      <c r="AG413" s="382">
        <v>101938</v>
      </c>
      <c r="AH413" s="382">
        <v>106910</v>
      </c>
      <c r="AI413" s="382">
        <v>111882</v>
      </c>
      <c r="AJ413" s="383">
        <v>116854</v>
      </c>
      <c r="AL413" s="382">
        <v>38850</v>
      </c>
      <c r="AM413" s="382">
        <v>51300</v>
      </c>
      <c r="AN413" s="382">
        <v>54408</v>
      </c>
      <c r="AO413" s="382">
        <v>57516</v>
      </c>
      <c r="AP413" s="382">
        <v>60624</v>
      </c>
      <c r="AQ413" s="382">
        <v>63732</v>
      </c>
      <c r="AR413" s="382">
        <v>66840</v>
      </c>
      <c r="AS413" s="382">
        <v>69948</v>
      </c>
      <c r="AT413" s="382">
        <v>73056</v>
      </c>
      <c r="AU413" s="381">
        <v>62150</v>
      </c>
      <c r="AV413" s="382">
        <v>82050</v>
      </c>
      <c r="AW413" s="382">
        <v>87022</v>
      </c>
      <c r="AX413" s="382">
        <v>91994</v>
      </c>
      <c r="AY413" s="382">
        <v>96966</v>
      </c>
      <c r="AZ413" s="382">
        <v>101938</v>
      </c>
      <c r="BA413" s="382">
        <v>106910</v>
      </c>
      <c r="BB413" s="382">
        <v>111882</v>
      </c>
      <c r="BC413" s="383">
        <v>116854</v>
      </c>
      <c r="BE413">
        <v>41350</v>
      </c>
      <c r="BF413">
        <v>54600</v>
      </c>
      <c r="BG413">
        <v>57908</v>
      </c>
      <c r="BH413">
        <v>61216</v>
      </c>
      <c r="BI413">
        <v>64524</v>
      </c>
      <c r="BJ413">
        <v>67832</v>
      </c>
      <c r="BK413">
        <v>71140</v>
      </c>
      <c r="BL413">
        <v>74448</v>
      </c>
      <c r="BM413">
        <v>77756</v>
      </c>
      <c r="BN413">
        <v>66150</v>
      </c>
      <c r="BO413">
        <v>87300</v>
      </c>
      <c r="BP413">
        <v>92592</v>
      </c>
      <c r="BQ413">
        <v>97884</v>
      </c>
      <c r="BR413">
        <v>103176</v>
      </c>
      <c r="BS413">
        <v>108468</v>
      </c>
      <c r="BT413">
        <v>113760</v>
      </c>
      <c r="BU413">
        <v>119052</v>
      </c>
      <c r="BV413">
        <v>124344</v>
      </c>
    </row>
    <row r="414" spans="1:74" x14ac:dyDescent="0.35">
      <c r="A414" s="298" t="s">
        <v>604</v>
      </c>
      <c r="C414" s="300">
        <v>37600</v>
      </c>
      <c r="D414" s="300">
        <v>37600</v>
      </c>
      <c r="E414" s="300">
        <v>43240</v>
      </c>
      <c r="F414" s="300">
        <v>43240</v>
      </c>
      <c r="G414" s="300">
        <v>43240</v>
      </c>
      <c r="H414" s="300">
        <v>43240</v>
      </c>
      <c r="I414" s="300">
        <v>43240</v>
      </c>
      <c r="J414" s="300">
        <v>43240</v>
      </c>
      <c r="K414" s="300">
        <v>45250</v>
      </c>
      <c r="L414" s="300">
        <v>47850</v>
      </c>
      <c r="M414" s="300">
        <v>50400</v>
      </c>
      <c r="N414" s="300">
        <v>53000</v>
      </c>
      <c r="O414" s="300">
        <v>55600</v>
      </c>
      <c r="P414" s="300">
        <v>58150</v>
      </c>
      <c r="Q414" s="300">
        <v>60750</v>
      </c>
      <c r="S414" s="381">
        <v>32300</v>
      </c>
      <c r="T414" s="382">
        <v>42650</v>
      </c>
      <c r="U414" s="382">
        <v>45234</v>
      </c>
      <c r="V414" s="382">
        <v>47818</v>
      </c>
      <c r="W414" s="382">
        <v>50402</v>
      </c>
      <c r="X414" s="382">
        <v>52986</v>
      </c>
      <c r="Y414" s="382">
        <v>55570</v>
      </c>
      <c r="Z414" s="382">
        <v>58154</v>
      </c>
      <c r="AA414" s="383">
        <v>60738</v>
      </c>
      <c r="AB414" s="381">
        <v>51700</v>
      </c>
      <c r="AC414" s="382">
        <v>68250</v>
      </c>
      <c r="AD414" s="382">
        <v>72386</v>
      </c>
      <c r="AE414" s="382">
        <v>76522</v>
      </c>
      <c r="AF414" s="382">
        <v>80658</v>
      </c>
      <c r="AG414" s="382">
        <v>84794</v>
      </c>
      <c r="AH414" s="382">
        <v>88930</v>
      </c>
      <c r="AI414" s="382">
        <v>93066</v>
      </c>
      <c r="AJ414" s="383">
        <v>97202</v>
      </c>
      <c r="AL414" s="382">
        <v>33900</v>
      </c>
      <c r="AM414" s="382">
        <v>44750</v>
      </c>
      <c r="AN414" s="382">
        <v>47462</v>
      </c>
      <c r="AO414" s="382">
        <v>50174</v>
      </c>
      <c r="AP414" s="382">
        <v>52886</v>
      </c>
      <c r="AQ414" s="382">
        <v>55598</v>
      </c>
      <c r="AR414" s="382">
        <v>58310</v>
      </c>
      <c r="AS414" s="382">
        <v>61022</v>
      </c>
      <c r="AT414" s="382">
        <v>63734</v>
      </c>
      <c r="AU414" s="381">
        <v>54250</v>
      </c>
      <c r="AV414" s="382">
        <v>71600</v>
      </c>
      <c r="AW414" s="382">
        <v>75940</v>
      </c>
      <c r="AX414" s="382">
        <v>80280</v>
      </c>
      <c r="AY414" s="382">
        <v>84620</v>
      </c>
      <c r="AZ414" s="382">
        <v>88960</v>
      </c>
      <c r="BA414" s="382">
        <v>93300</v>
      </c>
      <c r="BB414" s="382">
        <v>97640</v>
      </c>
      <c r="BC414" s="383">
        <v>101980</v>
      </c>
      <c r="BE414">
        <v>37900</v>
      </c>
      <c r="BF414">
        <v>50050</v>
      </c>
      <c r="BG414">
        <v>53082</v>
      </c>
      <c r="BH414">
        <v>56114</v>
      </c>
      <c r="BI414">
        <v>59146</v>
      </c>
      <c r="BJ414">
        <v>62178</v>
      </c>
      <c r="BK414">
        <v>65210</v>
      </c>
      <c r="BL414">
        <v>68242</v>
      </c>
      <c r="BM414">
        <v>71274</v>
      </c>
      <c r="BN414">
        <v>60650</v>
      </c>
      <c r="BO414">
        <v>80050</v>
      </c>
      <c r="BP414">
        <v>84902</v>
      </c>
      <c r="BQ414">
        <v>89754</v>
      </c>
      <c r="BR414">
        <v>94606</v>
      </c>
      <c r="BS414">
        <v>99458</v>
      </c>
      <c r="BT414">
        <v>104310</v>
      </c>
      <c r="BU414">
        <v>109162</v>
      </c>
      <c r="BV414">
        <v>114014</v>
      </c>
    </row>
    <row r="415" spans="1:74" x14ac:dyDescent="0.35">
      <c r="A415" s="298" t="s">
        <v>605</v>
      </c>
      <c r="C415" s="300">
        <v>37600</v>
      </c>
      <c r="D415" s="300">
        <v>37600</v>
      </c>
      <c r="E415" s="300">
        <v>43240</v>
      </c>
      <c r="F415" s="300">
        <v>43240</v>
      </c>
      <c r="G415" s="300">
        <v>43240</v>
      </c>
      <c r="H415" s="300">
        <v>43240</v>
      </c>
      <c r="I415" s="300">
        <v>44100</v>
      </c>
      <c r="J415" s="300">
        <v>46950</v>
      </c>
      <c r="K415" s="300">
        <v>49800</v>
      </c>
      <c r="L415" s="300">
        <v>52650</v>
      </c>
      <c r="M415" s="300">
        <v>55500</v>
      </c>
      <c r="N415" s="300">
        <v>58350</v>
      </c>
      <c r="O415" s="300">
        <v>61150</v>
      </c>
      <c r="P415" s="300">
        <v>64000</v>
      </c>
      <c r="Q415" s="300">
        <v>66850</v>
      </c>
      <c r="S415" s="381">
        <v>35550</v>
      </c>
      <c r="T415" s="382">
        <v>46950</v>
      </c>
      <c r="U415" s="382">
        <v>49794</v>
      </c>
      <c r="V415" s="382">
        <v>52638</v>
      </c>
      <c r="W415" s="382">
        <v>55482</v>
      </c>
      <c r="X415" s="382">
        <v>58326</v>
      </c>
      <c r="Y415" s="382">
        <v>61170</v>
      </c>
      <c r="Z415" s="382">
        <v>64014</v>
      </c>
      <c r="AA415" s="383">
        <v>66858</v>
      </c>
      <c r="AB415" s="381">
        <v>56900</v>
      </c>
      <c r="AC415" s="382">
        <v>75100</v>
      </c>
      <c r="AD415" s="382">
        <v>79652</v>
      </c>
      <c r="AE415" s="382">
        <v>84204</v>
      </c>
      <c r="AF415" s="382">
        <v>88756</v>
      </c>
      <c r="AG415" s="382">
        <v>93308</v>
      </c>
      <c r="AH415" s="382">
        <v>97860</v>
      </c>
      <c r="AI415" s="382">
        <v>102412</v>
      </c>
      <c r="AJ415" s="383">
        <v>106964</v>
      </c>
      <c r="AL415" s="382">
        <v>36400</v>
      </c>
      <c r="AM415" s="382">
        <v>48050</v>
      </c>
      <c r="AN415" s="382">
        <v>50962</v>
      </c>
      <c r="AO415" s="382">
        <v>53874</v>
      </c>
      <c r="AP415" s="382">
        <v>56786</v>
      </c>
      <c r="AQ415" s="382">
        <v>59698</v>
      </c>
      <c r="AR415" s="382">
        <v>62610</v>
      </c>
      <c r="AS415" s="382">
        <v>65522</v>
      </c>
      <c r="AT415" s="382">
        <v>68434</v>
      </c>
      <c r="AU415" s="381">
        <v>58250</v>
      </c>
      <c r="AV415" s="382">
        <v>76900</v>
      </c>
      <c r="AW415" s="382">
        <v>81560</v>
      </c>
      <c r="AX415" s="382">
        <v>86220</v>
      </c>
      <c r="AY415" s="382">
        <v>90880</v>
      </c>
      <c r="AZ415" s="382">
        <v>95540</v>
      </c>
      <c r="BA415" s="382">
        <v>100200</v>
      </c>
      <c r="BB415" s="382">
        <v>104860</v>
      </c>
      <c r="BC415" s="383">
        <v>109520</v>
      </c>
      <c r="BE415">
        <v>39550</v>
      </c>
      <c r="BF415">
        <v>52250</v>
      </c>
      <c r="BG415">
        <v>55414</v>
      </c>
      <c r="BH415">
        <v>58578</v>
      </c>
      <c r="BI415">
        <v>61742</v>
      </c>
      <c r="BJ415">
        <v>64906</v>
      </c>
      <c r="BK415">
        <v>68070</v>
      </c>
      <c r="BL415">
        <v>71234</v>
      </c>
      <c r="BM415">
        <v>74398</v>
      </c>
      <c r="BN415">
        <v>63300</v>
      </c>
      <c r="BO415">
        <v>83550</v>
      </c>
      <c r="BP415">
        <v>88614</v>
      </c>
      <c r="BQ415">
        <v>93678</v>
      </c>
      <c r="BR415">
        <v>98742</v>
      </c>
      <c r="BS415">
        <v>103806</v>
      </c>
      <c r="BT415">
        <v>108870</v>
      </c>
      <c r="BU415">
        <v>113934</v>
      </c>
      <c r="BV415">
        <v>118998</v>
      </c>
    </row>
    <row r="416" spans="1:74" x14ac:dyDescent="0.35">
      <c r="A416" s="298" t="s">
        <v>606</v>
      </c>
      <c r="C416" s="300">
        <v>37600</v>
      </c>
      <c r="D416" s="300">
        <v>37600</v>
      </c>
      <c r="E416" s="300">
        <v>43240</v>
      </c>
      <c r="F416" s="300">
        <v>43240</v>
      </c>
      <c r="G416" s="300">
        <v>43240</v>
      </c>
      <c r="H416" s="300">
        <v>43240</v>
      </c>
      <c r="I416" s="300">
        <v>43240</v>
      </c>
      <c r="J416" s="300">
        <v>43240</v>
      </c>
      <c r="K416" s="300">
        <v>45250</v>
      </c>
      <c r="L416" s="300">
        <v>47850</v>
      </c>
      <c r="M416" s="300">
        <v>50400</v>
      </c>
      <c r="N416" s="300">
        <v>53000</v>
      </c>
      <c r="O416" s="300">
        <v>55600</v>
      </c>
      <c r="P416" s="300">
        <v>58150</v>
      </c>
      <c r="Q416" s="300">
        <v>60750</v>
      </c>
      <c r="S416" s="381">
        <v>32450</v>
      </c>
      <c r="T416" s="382">
        <v>42850</v>
      </c>
      <c r="U416" s="382">
        <v>45446</v>
      </c>
      <c r="V416" s="382">
        <v>48042</v>
      </c>
      <c r="W416" s="382">
        <v>50638</v>
      </c>
      <c r="X416" s="382">
        <v>53234</v>
      </c>
      <c r="Y416" s="382">
        <v>55830</v>
      </c>
      <c r="Z416" s="382">
        <v>58426</v>
      </c>
      <c r="AA416" s="383">
        <v>61022</v>
      </c>
      <c r="AB416" s="381">
        <v>51900</v>
      </c>
      <c r="AC416" s="382">
        <v>68500</v>
      </c>
      <c r="AD416" s="382">
        <v>72652</v>
      </c>
      <c r="AE416" s="382">
        <v>76804</v>
      </c>
      <c r="AF416" s="382">
        <v>80956</v>
      </c>
      <c r="AG416" s="382">
        <v>85108</v>
      </c>
      <c r="AH416" s="382">
        <v>89260</v>
      </c>
      <c r="AI416" s="382">
        <v>93412</v>
      </c>
      <c r="AJ416" s="383">
        <v>97564</v>
      </c>
      <c r="AL416" s="382">
        <v>32550</v>
      </c>
      <c r="AM416" s="382">
        <v>43000</v>
      </c>
      <c r="AN416" s="382">
        <v>45604</v>
      </c>
      <c r="AO416" s="382">
        <v>48208</v>
      </c>
      <c r="AP416" s="382">
        <v>50812</v>
      </c>
      <c r="AQ416" s="382">
        <v>53416</v>
      </c>
      <c r="AR416" s="382">
        <v>56020</v>
      </c>
      <c r="AS416" s="382">
        <v>58624</v>
      </c>
      <c r="AT416" s="382">
        <v>61228</v>
      </c>
      <c r="AU416" s="381">
        <v>52100</v>
      </c>
      <c r="AV416" s="382">
        <v>68750</v>
      </c>
      <c r="AW416" s="382">
        <v>72918</v>
      </c>
      <c r="AX416" s="382">
        <v>77086</v>
      </c>
      <c r="AY416" s="382">
        <v>81254</v>
      </c>
      <c r="AZ416" s="382">
        <v>85422</v>
      </c>
      <c r="BA416" s="382">
        <v>89590</v>
      </c>
      <c r="BB416" s="382">
        <v>93758</v>
      </c>
      <c r="BC416" s="383">
        <v>97926</v>
      </c>
      <c r="BE416">
        <v>36400</v>
      </c>
      <c r="BF416">
        <v>48050</v>
      </c>
      <c r="BG416">
        <v>50962</v>
      </c>
      <c r="BH416">
        <v>53874</v>
      </c>
      <c r="BI416">
        <v>56786</v>
      </c>
      <c r="BJ416">
        <v>59698</v>
      </c>
      <c r="BK416">
        <v>62610</v>
      </c>
      <c r="BL416">
        <v>65522</v>
      </c>
      <c r="BM416">
        <v>68434</v>
      </c>
      <c r="BN416">
        <v>58250</v>
      </c>
      <c r="BO416">
        <v>76900</v>
      </c>
      <c r="BP416">
        <v>81560</v>
      </c>
      <c r="BQ416">
        <v>86220</v>
      </c>
      <c r="BR416">
        <v>90880</v>
      </c>
      <c r="BS416">
        <v>95540</v>
      </c>
      <c r="BT416">
        <v>100200</v>
      </c>
      <c r="BU416">
        <v>104860</v>
      </c>
      <c r="BV416">
        <v>109520</v>
      </c>
    </row>
    <row r="417" spans="1:74" x14ac:dyDescent="0.35">
      <c r="A417" s="298" t="s">
        <v>607</v>
      </c>
      <c r="C417" s="300">
        <v>37600</v>
      </c>
      <c r="D417" s="300">
        <v>37600</v>
      </c>
      <c r="E417" s="300">
        <v>43240</v>
      </c>
      <c r="F417" s="300">
        <v>43240</v>
      </c>
      <c r="G417" s="300">
        <v>43240</v>
      </c>
      <c r="H417" s="300">
        <v>43240</v>
      </c>
      <c r="I417" s="300">
        <v>43240</v>
      </c>
      <c r="J417" s="300">
        <v>43240</v>
      </c>
      <c r="K417" s="300">
        <v>45250</v>
      </c>
      <c r="L417" s="300">
        <v>47850</v>
      </c>
      <c r="M417" s="300">
        <v>50400</v>
      </c>
      <c r="N417" s="300">
        <v>53000</v>
      </c>
      <c r="O417" s="300">
        <v>55600</v>
      </c>
      <c r="P417" s="300">
        <v>58150</v>
      </c>
      <c r="Q417" s="300">
        <v>60750</v>
      </c>
      <c r="S417" s="381">
        <v>32300</v>
      </c>
      <c r="T417" s="382">
        <v>42650</v>
      </c>
      <c r="U417" s="382">
        <v>45234</v>
      </c>
      <c r="V417" s="382">
        <v>47818</v>
      </c>
      <c r="W417" s="382">
        <v>50402</v>
      </c>
      <c r="X417" s="382">
        <v>52986</v>
      </c>
      <c r="Y417" s="382">
        <v>55570</v>
      </c>
      <c r="Z417" s="382">
        <v>58154</v>
      </c>
      <c r="AA417" s="383">
        <v>60738</v>
      </c>
      <c r="AB417" s="381">
        <v>51700</v>
      </c>
      <c r="AC417" s="382">
        <v>68250</v>
      </c>
      <c r="AD417" s="382">
        <v>72386</v>
      </c>
      <c r="AE417" s="382">
        <v>76522</v>
      </c>
      <c r="AF417" s="382">
        <v>80658</v>
      </c>
      <c r="AG417" s="382">
        <v>84794</v>
      </c>
      <c r="AH417" s="382">
        <v>88930</v>
      </c>
      <c r="AI417" s="382">
        <v>93066</v>
      </c>
      <c r="AJ417" s="383">
        <v>97202</v>
      </c>
      <c r="AL417" s="382">
        <v>32550</v>
      </c>
      <c r="AM417" s="382">
        <v>43000</v>
      </c>
      <c r="AN417" s="382">
        <v>45604</v>
      </c>
      <c r="AO417" s="382">
        <v>48208</v>
      </c>
      <c r="AP417" s="382">
        <v>50812</v>
      </c>
      <c r="AQ417" s="382">
        <v>53416</v>
      </c>
      <c r="AR417" s="382">
        <v>56020</v>
      </c>
      <c r="AS417" s="382">
        <v>58624</v>
      </c>
      <c r="AT417" s="382">
        <v>61228</v>
      </c>
      <c r="AU417" s="381">
        <v>52100</v>
      </c>
      <c r="AV417" s="382">
        <v>68750</v>
      </c>
      <c r="AW417" s="382">
        <v>72918</v>
      </c>
      <c r="AX417" s="382">
        <v>77086</v>
      </c>
      <c r="AY417" s="382">
        <v>81254</v>
      </c>
      <c r="AZ417" s="382">
        <v>85422</v>
      </c>
      <c r="BA417" s="382">
        <v>89590</v>
      </c>
      <c r="BB417" s="382">
        <v>93758</v>
      </c>
      <c r="BC417" s="383">
        <v>97926</v>
      </c>
      <c r="BE417">
        <v>36400</v>
      </c>
      <c r="BF417">
        <v>48050</v>
      </c>
      <c r="BG417">
        <v>50962</v>
      </c>
      <c r="BH417">
        <v>53874</v>
      </c>
      <c r="BI417">
        <v>56786</v>
      </c>
      <c r="BJ417">
        <v>59698</v>
      </c>
      <c r="BK417">
        <v>62610</v>
      </c>
      <c r="BL417">
        <v>65522</v>
      </c>
      <c r="BM417">
        <v>68434</v>
      </c>
      <c r="BN417">
        <v>58250</v>
      </c>
      <c r="BO417">
        <v>76900</v>
      </c>
      <c r="BP417">
        <v>81560</v>
      </c>
      <c r="BQ417">
        <v>86220</v>
      </c>
      <c r="BR417">
        <v>90880</v>
      </c>
      <c r="BS417">
        <v>95540</v>
      </c>
      <c r="BT417">
        <v>100200</v>
      </c>
      <c r="BU417">
        <v>104860</v>
      </c>
      <c r="BV417">
        <v>109520</v>
      </c>
    </row>
    <row r="418" spans="1:74" x14ac:dyDescent="0.35">
      <c r="A418" s="298" t="s">
        <v>608</v>
      </c>
      <c r="C418" s="300">
        <v>39700</v>
      </c>
      <c r="D418" s="300">
        <v>39700</v>
      </c>
      <c r="E418" s="300">
        <v>45655</v>
      </c>
      <c r="F418" s="300">
        <v>45655</v>
      </c>
      <c r="G418" s="300">
        <v>45655</v>
      </c>
      <c r="H418" s="300">
        <v>45655</v>
      </c>
      <c r="I418" s="300">
        <v>46850</v>
      </c>
      <c r="J418" s="300">
        <v>49850</v>
      </c>
      <c r="K418" s="300">
        <v>52850</v>
      </c>
      <c r="L418" s="300">
        <v>55900</v>
      </c>
      <c r="M418" s="300">
        <v>58900</v>
      </c>
      <c r="N418" s="300">
        <v>61950</v>
      </c>
      <c r="O418" s="300">
        <v>64950</v>
      </c>
      <c r="P418" s="300">
        <v>67950</v>
      </c>
      <c r="Q418" s="300">
        <v>71000</v>
      </c>
      <c r="S418" s="381">
        <v>39700</v>
      </c>
      <c r="T418" s="382">
        <v>52450</v>
      </c>
      <c r="U418" s="382">
        <v>55626</v>
      </c>
      <c r="V418" s="382">
        <v>58802</v>
      </c>
      <c r="W418" s="382">
        <v>61978</v>
      </c>
      <c r="X418" s="382">
        <v>65154</v>
      </c>
      <c r="Y418" s="382">
        <v>68330</v>
      </c>
      <c r="Z418" s="382">
        <v>71506</v>
      </c>
      <c r="AA418" s="383">
        <v>74682</v>
      </c>
      <c r="AB418" s="381">
        <v>63500</v>
      </c>
      <c r="AC418" s="382">
        <v>83800</v>
      </c>
      <c r="AD418" s="382">
        <v>88880</v>
      </c>
      <c r="AE418" s="382">
        <v>93960</v>
      </c>
      <c r="AF418" s="382">
        <v>99040</v>
      </c>
      <c r="AG418" s="382">
        <v>104120</v>
      </c>
      <c r="AH418" s="382">
        <v>109200</v>
      </c>
      <c r="AI418" s="382">
        <v>114280</v>
      </c>
      <c r="AJ418" s="383">
        <v>119360</v>
      </c>
      <c r="AL418" s="382">
        <v>39700</v>
      </c>
      <c r="AM418" s="382">
        <v>52450</v>
      </c>
      <c r="AN418" s="382">
        <v>55626</v>
      </c>
      <c r="AO418" s="382">
        <v>58802</v>
      </c>
      <c r="AP418" s="382">
        <v>61978</v>
      </c>
      <c r="AQ418" s="382">
        <v>65154</v>
      </c>
      <c r="AR418" s="382">
        <v>68330</v>
      </c>
      <c r="AS418" s="382">
        <v>71506</v>
      </c>
      <c r="AT418" s="382">
        <v>74682</v>
      </c>
      <c r="AU418" s="381">
        <v>63500</v>
      </c>
      <c r="AV418" s="382">
        <v>83800</v>
      </c>
      <c r="AW418" s="382">
        <v>88880</v>
      </c>
      <c r="AX418" s="382">
        <v>93960</v>
      </c>
      <c r="AY418" s="382">
        <v>99040</v>
      </c>
      <c r="AZ418" s="382">
        <v>104120</v>
      </c>
      <c r="BA418" s="382">
        <v>109200</v>
      </c>
      <c r="BB418" s="382">
        <v>114280</v>
      </c>
      <c r="BC418" s="383">
        <v>119360</v>
      </c>
      <c r="BE418">
        <v>42550</v>
      </c>
      <c r="BF418">
        <v>56200</v>
      </c>
      <c r="BG418">
        <v>59604</v>
      </c>
      <c r="BH418">
        <v>63008</v>
      </c>
      <c r="BI418">
        <v>66412</v>
      </c>
      <c r="BJ418">
        <v>69816</v>
      </c>
      <c r="BK418">
        <v>73220</v>
      </c>
      <c r="BL418">
        <v>76624</v>
      </c>
      <c r="BM418">
        <v>80028</v>
      </c>
      <c r="BN418">
        <v>68100</v>
      </c>
      <c r="BO418">
        <v>89900</v>
      </c>
      <c r="BP418">
        <v>95348</v>
      </c>
      <c r="BQ418">
        <v>100796</v>
      </c>
      <c r="BR418">
        <v>106244</v>
      </c>
      <c r="BS418">
        <v>111692</v>
      </c>
      <c r="BT418">
        <v>117140</v>
      </c>
      <c r="BU418">
        <v>122588</v>
      </c>
      <c r="BV418">
        <v>128036</v>
      </c>
    </row>
    <row r="419" spans="1:74" x14ac:dyDescent="0.35">
      <c r="A419" s="298" t="s">
        <v>609</v>
      </c>
      <c r="C419" s="300">
        <v>37600</v>
      </c>
      <c r="D419" s="300">
        <v>37600</v>
      </c>
      <c r="E419" s="300">
        <v>43240</v>
      </c>
      <c r="F419" s="300">
        <v>43240</v>
      </c>
      <c r="G419" s="300">
        <v>43240</v>
      </c>
      <c r="H419" s="300">
        <v>43240</v>
      </c>
      <c r="I419" s="300">
        <v>43750</v>
      </c>
      <c r="J419" s="300">
        <v>46550</v>
      </c>
      <c r="K419" s="300">
        <v>49350</v>
      </c>
      <c r="L419" s="300">
        <v>52200</v>
      </c>
      <c r="M419" s="300">
        <v>55000</v>
      </c>
      <c r="N419" s="300">
        <v>57850</v>
      </c>
      <c r="O419" s="300">
        <v>60650</v>
      </c>
      <c r="P419" s="300">
        <v>63450</v>
      </c>
      <c r="Q419" s="300">
        <v>66300</v>
      </c>
      <c r="S419" s="381">
        <v>35250</v>
      </c>
      <c r="T419" s="382">
        <v>46550</v>
      </c>
      <c r="U419" s="382">
        <v>49370</v>
      </c>
      <c r="V419" s="382">
        <v>52190</v>
      </c>
      <c r="W419" s="382">
        <v>55010</v>
      </c>
      <c r="X419" s="382">
        <v>57830</v>
      </c>
      <c r="Y419" s="382">
        <v>60650</v>
      </c>
      <c r="Z419" s="382">
        <v>63470</v>
      </c>
      <c r="AA419" s="383">
        <v>66290</v>
      </c>
      <c r="AB419" s="381">
        <v>56400</v>
      </c>
      <c r="AC419" s="382">
        <v>74450</v>
      </c>
      <c r="AD419" s="382">
        <v>78962</v>
      </c>
      <c r="AE419" s="382">
        <v>83474</v>
      </c>
      <c r="AF419" s="382">
        <v>87986</v>
      </c>
      <c r="AG419" s="382">
        <v>92498</v>
      </c>
      <c r="AH419" s="382">
        <v>97010</v>
      </c>
      <c r="AI419" s="382">
        <v>101522</v>
      </c>
      <c r="AJ419" s="383">
        <v>106034</v>
      </c>
      <c r="AL419" s="382">
        <v>35300</v>
      </c>
      <c r="AM419" s="382">
        <v>46600</v>
      </c>
      <c r="AN419" s="382">
        <v>49424</v>
      </c>
      <c r="AO419" s="382">
        <v>52248</v>
      </c>
      <c r="AP419" s="382">
        <v>55072</v>
      </c>
      <c r="AQ419" s="382">
        <v>57896</v>
      </c>
      <c r="AR419" s="382">
        <v>60720</v>
      </c>
      <c r="AS419" s="382">
        <v>63544</v>
      </c>
      <c r="AT419" s="382">
        <v>66368</v>
      </c>
      <c r="AU419" s="381">
        <v>56500</v>
      </c>
      <c r="AV419" s="382">
        <v>74600</v>
      </c>
      <c r="AW419" s="382">
        <v>79120</v>
      </c>
      <c r="AX419" s="382">
        <v>83640</v>
      </c>
      <c r="AY419" s="382">
        <v>88160</v>
      </c>
      <c r="AZ419" s="382">
        <v>92680</v>
      </c>
      <c r="BA419" s="382">
        <v>97200</v>
      </c>
      <c r="BB419" s="382">
        <v>101720</v>
      </c>
      <c r="BC419" s="383">
        <v>106240</v>
      </c>
      <c r="BE419">
        <v>36700</v>
      </c>
      <c r="BF419">
        <v>48450</v>
      </c>
      <c r="BG419">
        <v>51386</v>
      </c>
      <c r="BH419">
        <v>54322</v>
      </c>
      <c r="BI419">
        <v>57258</v>
      </c>
      <c r="BJ419">
        <v>60194</v>
      </c>
      <c r="BK419">
        <v>63130</v>
      </c>
      <c r="BL419">
        <v>66066</v>
      </c>
      <c r="BM419">
        <v>69002</v>
      </c>
      <c r="BN419">
        <v>58700</v>
      </c>
      <c r="BO419">
        <v>77500</v>
      </c>
      <c r="BP419">
        <v>82196</v>
      </c>
      <c r="BQ419">
        <v>86892</v>
      </c>
      <c r="BR419">
        <v>91588</v>
      </c>
      <c r="BS419">
        <v>96284</v>
      </c>
      <c r="BT419">
        <v>100980</v>
      </c>
      <c r="BU419">
        <v>105676</v>
      </c>
      <c r="BV419">
        <v>110372</v>
      </c>
    </row>
    <row r="420" spans="1:74" x14ac:dyDescent="0.35">
      <c r="A420" s="298" t="s">
        <v>610</v>
      </c>
      <c r="C420" s="300">
        <v>37600</v>
      </c>
      <c r="D420" s="300">
        <v>37600</v>
      </c>
      <c r="E420" s="300">
        <v>43240</v>
      </c>
      <c r="F420" s="300">
        <v>43240</v>
      </c>
      <c r="G420" s="300">
        <v>43240</v>
      </c>
      <c r="H420" s="300">
        <v>43240</v>
      </c>
      <c r="I420" s="300">
        <v>43240</v>
      </c>
      <c r="J420" s="300">
        <v>44400</v>
      </c>
      <c r="K420" s="300">
        <v>47050</v>
      </c>
      <c r="L420" s="300">
        <v>49750</v>
      </c>
      <c r="M420" s="300">
        <v>52450</v>
      </c>
      <c r="N420" s="300">
        <v>55150</v>
      </c>
      <c r="O420" s="300">
        <v>57800</v>
      </c>
      <c r="P420" s="300">
        <v>60500</v>
      </c>
      <c r="Q420" s="300">
        <v>63200</v>
      </c>
      <c r="S420" s="381">
        <v>33600</v>
      </c>
      <c r="T420" s="382">
        <v>44400</v>
      </c>
      <c r="U420" s="382">
        <v>47088</v>
      </c>
      <c r="V420" s="382">
        <v>49776</v>
      </c>
      <c r="W420" s="382">
        <v>52464</v>
      </c>
      <c r="X420" s="382">
        <v>55152</v>
      </c>
      <c r="Y420" s="382">
        <v>57840</v>
      </c>
      <c r="Z420" s="382">
        <v>60528</v>
      </c>
      <c r="AA420" s="383">
        <v>63216</v>
      </c>
      <c r="AB420" s="381">
        <v>53750</v>
      </c>
      <c r="AC420" s="382">
        <v>70950</v>
      </c>
      <c r="AD420" s="382">
        <v>75250</v>
      </c>
      <c r="AE420" s="382">
        <v>79550</v>
      </c>
      <c r="AF420" s="382">
        <v>83850</v>
      </c>
      <c r="AG420" s="382">
        <v>88150</v>
      </c>
      <c r="AH420" s="382">
        <v>92450</v>
      </c>
      <c r="AI420" s="382">
        <v>96750</v>
      </c>
      <c r="AJ420" s="383">
        <v>101050</v>
      </c>
      <c r="AL420" s="382">
        <v>34450</v>
      </c>
      <c r="AM420" s="382">
        <v>45500</v>
      </c>
      <c r="AN420" s="382">
        <v>48256</v>
      </c>
      <c r="AO420" s="382">
        <v>51012</v>
      </c>
      <c r="AP420" s="382">
        <v>53768</v>
      </c>
      <c r="AQ420" s="382">
        <v>56524</v>
      </c>
      <c r="AR420" s="382">
        <v>59280</v>
      </c>
      <c r="AS420" s="382">
        <v>62036</v>
      </c>
      <c r="AT420" s="382">
        <v>64792</v>
      </c>
      <c r="AU420" s="381">
        <v>55100</v>
      </c>
      <c r="AV420" s="382">
        <v>72750</v>
      </c>
      <c r="AW420" s="382">
        <v>77158</v>
      </c>
      <c r="AX420" s="382">
        <v>81566</v>
      </c>
      <c r="AY420" s="382">
        <v>85974</v>
      </c>
      <c r="AZ420" s="382">
        <v>90382</v>
      </c>
      <c r="BA420" s="382">
        <v>94790</v>
      </c>
      <c r="BB420" s="382">
        <v>99198</v>
      </c>
      <c r="BC420" s="383">
        <v>103606</v>
      </c>
      <c r="BE420">
        <v>38500</v>
      </c>
      <c r="BF420">
        <v>50850</v>
      </c>
      <c r="BG420">
        <v>53930</v>
      </c>
      <c r="BH420">
        <v>57010</v>
      </c>
      <c r="BI420">
        <v>60090</v>
      </c>
      <c r="BJ420">
        <v>63170</v>
      </c>
      <c r="BK420">
        <v>66250</v>
      </c>
      <c r="BL420">
        <v>69330</v>
      </c>
      <c r="BM420">
        <v>72410</v>
      </c>
      <c r="BN420">
        <v>61600</v>
      </c>
      <c r="BO420">
        <v>81300</v>
      </c>
      <c r="BP420">
        <v>86228</v>
      </c>
      <c r="BQ420">
        <v>91156</v>
      </c>
      <c r="BR420">
        <v>96084</v>
      </c>
      <c r="BS420">
        <v>101012</v>
      </c>
      <c r="BT420">
        <v>105940</v>
      </c>
      <c r="BU420">
        <v>110868</v>
      </c>
      <c r="BV420">
        <v>115796</v>
      </c>
    </row>
    <row r="421" spans="1:74" x14ac:dyDescent="0.35">
      <c r="A421" s="298" t="s">
        <v>611</v>
      </c>
      <c r="C421" s="300">
        <v>37600</v>
      </c>
      <c r="D421" s="300">
        <v>37600</v>
      </c>
      <c r="E421" s="300">
        <v>43240</v>
      </c>
      <c r="F421" s="300">
        <v>43240</v>
      </c>
      <c r="G421" s="300">
        <v>43240</v>
      </c>
      <c r="H421" s="300">
        <v>43240</v>
      </c>
      <c r="I421" s="300">
        <v>43240</v>
      </c>
      <c r="J421" s="300">
        <v>43240</v>
      </c>
      <c r="K421" s="300">
        <v>45250</v>
      </c>
      <c r="L421" s="300">
        <v>47850</v>
      </c>
      <c r="M421" s="300">
        <v>50400</v>
      </c>
      <c r="N421" s="300">
        <v>53000</v>
      </c>
      <c r="O421" s="300">
        <v>55600</v>
      </c>
      <c r="P421" s="300">
        <v>58150</v>
      </c>
      <c r="Q421" s="300">
        <v>60750</v>
      </c>
      <c r="S421" s="381">
        <v>32300</v>
      </c>
      <c r="T421" s="382">
        <v>42650</v>
      </c>
      <c r="U421" s="382">
        <v>45234</v>
      </c>
      <c r="V421" s="382">
        <v>47818</v>
      </c>
      <c r="W421" s="382">
        <v>50402</v>
      </c>
      <c r="X421" s="382">
        <v>52986</v>
      </c>
      <c r="Y421" s="382">
        <v>55570</v>
      </c>
      <c r="Z421" s="382">
        <v>58154</v>
      </c>
      <c r="AA421" s="383">
        <v>60738</v>
      </c>
      <c r="AB421" s="381">
        <v>51700</v>
      </c>
      <c r="AC421" s="382">
        <v>68250</v>
      </c>
      <c r="AD421" s="382">
        <v>72386</v>
      </c>
      <c r="AE421" s="382">
        <v>76522</v>
      </c>
      <c r="AF421" s="382">
        <v>80658</v>
      </c>
      <c r="AG421" s="382">
        <v>84794</v>
      </c>
      <c r="AH421" s="382">
        <v>88930</v>
      </c>
      <c r="AI421" s="382">
        <v>93066</v>
      </c>
      <c r="AJ421" s="383">
        <v>97202</v>
      </c>
      <c r="AL421" s="382">
        <v>32550</v>
      </c>
      <c r="AM421" s="382">
        <v>43000</v>
      </c>
      <c r="AN421" s="382">
        <v>45604</v>
      </c>
      <c r="AO421" s="382">
        <v>48208</v>
      </c>
      <c r="AP421" s="382">
        <v>50812</v>
      </c>
      <c r="AQ421" s="382">
        <v>53416</v>
      </c>
      <c r="AR421" s="382">
        <v>56020</v>
      </c>
      <c r="AS421" s="382">
        <v>58624</v>
      </c>
      <c r="AT421" s="382">
        <v>61228</v>
      </c>
      <c r="AU421" s="381">
        <v>52100</v>
      </c>
      <c r="AV421" s="382">
        <v>68750</v>
      </c>
      <c r="AW421" s="382">
        <v>72918</v>
      </c>
      <c r="AX421" s="382">
        <v>77086</v>
      </c>
      <c r="AY421" s="382">
        <v>81254</v>
      </c>
      <c r="AZ421" s="382">
        <v>85422</v>
      </c>
      <c r="BA421" s="382">
        <v>89590</v>
      </c>
      <c r="BB421" s="382">
        <v>93758</v>
      </c>
      <c r="BC421" s="383">
        <v>97926</v>
      </c>
      <c r="BE421">
        <v>36400</v>
      </c>
      <c r="BF421">
        <v>48050</v>
      </c>
      <c r="BG421">
        <v>50962</v>
      </c>
      <c r="BH421">
        <v>53874</v>
      </c>
      <c r="BI421">
        <v>56786</v>
      </c>
      <c r="BJ421">
        <v>59698</v>
      </c>
      <c r="BK421">
        <v>62610</v>
      </c>
      <c r="BL421">
        <v>65522</v>
      </c>
      <c r="BM421">
        <v>68434</v>
      </c>
      <c r="BN421">
        <v>58250</v>
      </c>
      <c r="BO421">
        <v>76900</v>
      </c>
      <c r="BP421">
        <v>81560</v>
      </c>
      <c r="BQ421">
        <v>86220</v>
      </c>
      <c r="BR421">
        <v>90880</v>
      </c>
      <c r="BS421">
        <v>95540</v>
      </c>
      <c r="BT421">
        <v>100200</v>
      </c>
      <c r="BU421">
        <v>104860</v>
      </c>
      <c r="BV421">
        <v>109520</v>
      </c>
    </row>
    <row r="422" spans="1:74" x14ac:dyDescent="0.35">
      <c r="A422" s="298" t="s">
        <v>612</v>
      </c>
      <c r="C422" s="300">
        <v>37600</v>
      </c>
      <c r="D422" s="300">
        <v>37600</v>
      </c>
      <c r="E422" s="300">
        <v>43240</v>
      </c>
      <c r="F422" s="300">
        <v>43240</v>
      </c>
      <c r="G422" s="300">
        <v>43240</v>
      </c>
      <c r="H422" s="300">
        <v>43240</v>
      </c>
      <c r="I422" s="300">
        <v>43240</v>
      </c>
      <c r="J422" s="300">
        <v>43240</v>
      </c>
      <c r="K422" s="300">
        <v>45450</v>
      </c>
      <c r="L422" s="300">
        <v>48050</v>
      </c>
      <c r="M422" s="300">
        <v>50650</v>
      </c>
      <c r="N422" s="300">
        <v>53250</v>
      </c>
      <c r="O422" s="300">
        <v>55850</v>
      </c>
      <c r="P422" s="300">
        <v>58450</v>
      </c>
      <c r="Q422" s="300">
        <v>61050</v>
      </c>
      <c r="S422" s="381">
        <v>32450</v>
      </c>
      <c r="T422" s="382">
        <v>42850</v>
      </c>
      <c r="U422" s="382">
        <v>45446</v>
      </c>
      <c r="V422" s="382">
        <v>48042</v>
      </c>
      <c r="W422" s="382">
        <v>50638</v>
      </c>
      <c r="X422" s="382">
        <v>53234</v>
      </c>
      <c r="Y422" s="382">
        <v>55830</v>
      </c>
      <c r="Z422" s="382">
        <v>58426</v>
      </c>
      <c r="AA422" s="383">
        <v>61022</v>
      </c>
      <c r="AB422" s="381">
        <v>51900</v>
      </c>
      <c r="AC422" s="382">
        <v>68500</v>
      </c>
      <c r="AD422" s="382">
        <v>72652</v>
      </c>
      <c r="AE422" s="382">
        <v>76804</v>
      </c>
      <c r="AF422" s="382">
        <v>80956</v>
      </c>
      <c r="AG422" s="382">
        <v>85108</v>
      </c>
      <c r="AH422" s="382">
        <v>89260</v>
      </c>
      <c r="AI422" s="382">
        <v>93412</v>
      </c>
      <c r="AJ422" s="383">
        <v>97564</v>
      </c>
      <c r="AL422" s="382">
        <v>34050</v>
      </c>
      <c r="AM422" s="382">
        <v>44950</v>
      </c>
      <c r="AN422" s="382">
        <v>47674</v>
      </c>
      <c r="AO422" s="382">
        <v>50398</v>
      </c>
      <c r="AP422" s="382">
        <v>53122</v>
      </c>
      <c r="AQ422" s="382">
        <v>55846</v>
      </c>
      <c r="AR422" s="382">
        <v>58570</v>
      </c>
      <c r="AS422" s="382">
        <v>61294</v>
      </c>
      <c r="AT422" s="382">
        <v>64018</v>
      </c>
      <c r="AU422" s="381">
        <v>54500</v>
      </c>
      <c r="AV422" s="382">
        <v>71950</v>
      </c>
      <c r="AW422" s="382">
        <v>76310</v>
      </c>
      <c r="AX422" s="382">
        <v>80670</v>
      </c>
      <c r="AY422" s="382">
        <v>85030</v>
      </c>
      <c r="AZ422" s="382">
        <v>89390</v>
      </c>
      <c r="BA422" s="382">
        <v>93750</v>
      </c>
      <c r="BB422" s="382">
        <v>98110</v>
      </c>
      <c r="BC422" s="383">
        <v>102470</v>
      </c>
      <c r="BE422">
        <v>36700</v>
      </c>
      <c r="BF422">
        <v>48450</v>
      </c>
      <c r="BG422">
        <v>51386</v>
      </c>
      <c r="BH422">
        <v>54322</v>
      </c>
      <c r="BI422">
        <v>57258</v>
      </c>
      <c r="BJ422">
        <v>60194</v>
      </c>
      <c r="BK422">
        <v>63130</v>
      </c>
      <c r="BL422">
        <v>66066</v>
      </c>
      <c r="BM422">
        <v>69002</v>
      </c>
      <c r="BN422">
        <v>58700</v>
      </c>
      <c r="BO422">
        <v>77500</v>
      </c>
      <c r="BP422">
        <v>82196</v>
      </c>
      <c r="BQ422">
        <v>86892</v>
      </c>
      <c r="BR422">
        <v>91588</v>
      </c>
      <c r="BS422">
        <v>96284</v>
      </c>
      <c r="BT422">
        <v>100980</v>
      </c>
      <c r="BU422">
        <v>105676</v>
      </c>
      <c r="BV422">
        <v>110372</v>
      </c>
    </row>
    <row r="423" spans="1:74" x14ac:dyDescent="0.35">
      <c r="A423" s="298" t="s">
        <v>613</v>
      </c>
      <c r="C423" s="300">
        <v>37600</v>
      </c>
      <c r="D423" s="300">
        <v>37600</v>
      </c>
      <c r="E423" s="300">
        <v>43240</v>
      </c>
      <c r="F423" s="300">
        <v>43240</v>
      </c>
      <c r="G423" s="300">
        <v>43240</v>
      </c>
      <c r="H423" s="300">
        <v>43240</v>
      </c>
      <c r="I423" s="300">
        <v>43240</v>
      </c>
      <c r="J423" s="300">
        <v>43300</v>
      </c>
      <c r="K423" s="300">
        <v>45950</v>
      </c>
      <c r="L423" s="300">
        <v>48550</v>
      </c>
      <c r="M423" s="300">
        <v>51200</v>
      </c>
      <c r="N423" s="300">
        <v>53800</v>
      </c>
      <c r="O423" s="300">
        <v>56450</v>
      </c>
      <c r="P423" s="300">
        <v>59050</v>
      </c>
      <c r="Q423" s="300">
        <v>61700</v>
      </c>
      <c r="S423" s="381">
        <v>33150</v>
      </c>
      <c r="T423" s="382">
        <v>43800</v>
      </c>
      <c r="U423" s="382">
        <v>46452</v>
      </c>
      <c r="V423" s="382">
        <v>49104</v>
      </c>
      <c r="W423" s="382">
        <v>51756</v>
      </c>
      <c r="X423" s="382">
        <v>54408</v>
      </c>
      <c r="Y423" s="382">
        <v>57060</v>
      </c>
      <c r="Z423" s="382">
        <v>59712</v>
      </c>
      <c r="AA423" s="383">
        <v>62364</v>
      </c>
      <c r="AB423" s="381">
        <v>53050</v>
      </c>
      <c r="AC423" s="382">
        <v>70050</v>
      </c>
      <c r="AD423" s="382">
        <v>74294</v>
      </c>
      <c r="AE423" s="382">
        <v>78538</v>
      </c>
      <c r="AF423" s="382">
        <v>82782</v>
      </c>
      <c r="AG423" s="382">
        <v>87026</v>
      </c>
      <c r="AH423" s="382">
        <v>91270</v>
      </c>
      <c r="AI423" s="382">
        <v>95514</v>
      </c>
      <c r="AJ423" s="383">
        <v>99758</v>
      </c>
      <c r="AL423" s="382">
        <v>33150</v>
      </c>
      <c r="AM423" s="382">
        <v>43800</v>
      </c>
      <c r="AN423" s="382">
        <v>46452</v>
      </c>
      <c r="AO423" s="382">
        <v>49104</v>
      </c>
      <c r="AP423" s="382">
        <v>51756</v>
      </c>
      <c r="AQ423" s="382">
        <v>54408</v>
      </c>
      <c r="AR423" s="382">
        <v>57060</v>
      </c>
      <c r="AS423" s="382">
        <v>59712</v>
      </c>
      <c r="AT423" s="382">
        <v>62364</v>
      </c>
      <c r="AU423" s="381">
        <v>53050</v>
      </c>
      <c r="AV423" s="382">
        <v>70050</v>
      </c>
      <c r="AW423" s="382">
        <v>74294</v>
      </c>
      <c r="AX423" s="382">
        <v>78538</v>
      </c>
      <c r="AY423" s="382">
        <v>82782</v>
      </c>
      <c r="AZ423" s="382">
        <v>87026</v>
      </c>
      <c r="BA423" s="382">
        <v>91270</v>
      </c>
      <c r="BB423" s="382">
        <v>95514</v>
      </c>
      <c r="BC423" s="383">
        <v>99758</v>
      </c>
      <c r="BE423">
        <v>36550</v>
      </c>
      <c r="BF423">
        <v>48250</v>
      </c>
      <c r="BG423">
        <v>51174</v>
      </c>
      <c r="BH423">
        <v>54098</v>
      </c>
      <c r="BI423">
        <v>57022</v>
      </c>
      <c r="BJ423">
        <v>59946</v>
      </c>
      <c r="BK423">
        <v>62870</v>
      </c>
      <c r="BL423">
        <v>65794</v>
      </c>
      <c r="BM423">
        <v>68718</v>
      </c>
      <c r="BN423">
        <v>58500</v>
      </c>
      <c r="BO423">
        <v>77200</v>
      </c>
      <c r="BP423">
        <v>81880</v>
      </c>
      <c r="BQ423">
        <v>86560</v>
      </c>
      <c r="BR423">
        <v>91240</v>
      </c>
      <c r="BS423">
        <v>95920</v>
      </c>
      <c r="BT423">
        <v>100600</v>
      </c>
      <c r="BU423">
        <v>105280</v>
      </c>
      <c r="BV423">
        <v>109960</v>
      </c>
    </row>
    <row r="424" spans="1:74" x14ac:dyDescent="0.35">
      <c r="A424" s="298" t="s">
        <v>614</v>
      </c>
      <c r="C424" s="300">
        <v>39700</v>
      </c>
      <c r="D424" s="300">
        <v>39700</v>
      </c>
      <c r="E424" s="300">
        <v>45655</v>
      </c>
      <c r="F424" s="300">
        <v>45655</v>
      </c>
      <c r="G424" s="300">
        <v>45655</v>
      </c>
      <c r="H424" s="300">
        <v>45655</v>
      </c>
      <c r="I424" s="300">
        <v>46850</v>
      </c>
      <c r="J424" s="300">
        <v>49850</v>
      </c>
      <c r="K424" s="300">
        <v>52850</v>
      </c>
      <c r="L424" s="300">
        <v>55900</v>
      </c>
      <c r="M424" s="300">
        <v>58900</v>
      </c>
      <c r="N424" s="300">
        <v>61950</v>
      </c>
      <c r="O424" s="300">
        <v>64950</v>
      </c>
      <c r="P424" s="300">
        <v>67950</v>
      </c>
      <c r="Q424" s="300">
        <v>71000</v>
      </c>
      <c r="S424" s="381">
        <v>39700</v>
      </c>
      <c r="T424" s="382">
        <v>52450</v>
      </c>
      <c r="U424" s="382">
        <v>55626</v>
      </c>
      <c r="V424" s="382">
        <v>58802</v>
      </c>
      <c r="W424" s="382">
        <v>61978</v>
      </c>
      <c r="X424" s="382">
        <v>65154</v>
      </c>
      <c r="Y424" s="382">
        <v>68330</v>
      </c>
      <c r="Z424" s="382">
        <v>71506</v>
      </c>
      <c r="AA424" s="383">
        <v>74682</v>
      </c>
      <c r="AB424" s="381">
        <v>63500</v>
      </c>
      <c r="AC424" s="382">
        <v>83800</v>
      </c>
      <c r="AD424" s="382">
        <v>88880</v>
      </c>
      <c r="AE424" s="382">
        <v>93960</v>
      </c>
      <c r="AF424" s="382">
        <v>99040</v>
      </c>
      <c r="AG424" s="382">
        <v>104120</v>
      </c>
      <c r="AH424" s="382">
        <v>109200</v>
      </c>
      <c r="AI424" s="382">
        <v>114280</v>
      </c>
      <c r="AJ424" s="383">
        <v>119360</v>
      </c>
      <c r="AL424" s="382">
        <v>39700</v>
      </c>
      <c r="AM424" s="382">
        <v>52450</v>
      </c>
      <c r="AN424" s="382">
        <v>55626</v>
      </c>
      <c r="AO424" s="382">
        <v>58802</v>
      </c>
      <c r="AP424" s="382">
        <v>61978</v>
      </c>
      <c r="AQ424" s="382">
        <v>65154</v>
      </c>
      <c r="AR424" s="382">
        <v>68330</v>
      </c>
      <c r="AS424" s="382">
        <v>71506</v>
      </c>
      <c r="AT424" s="382">
        <v>74682</v>
      </c>
      <c r="AU424" s="381">
        <v>63500</v>
      </c>
      <c r="AV424" s="382">
        <v>83800</v>
      </c>
      <c r="AW424" s="382">
        <v>88880</v>
      </c>
      <c r="AX424" s="382">
        <v>93960</v>
      </c>
      <c r="AY424" s="382">
        <v>99040</v>
      </c>
      <c r="AZ424" s="382">
        <v>104120</v>
      </c>
      <c r="BA424" s="382">
        <v>109200</v>
      </c>
      <c r="BB424" s="382">
        <v>114280</v>
      </c>
      <c r="BC424" s="383">
        <v>119360</v>
      </c>
      <c r="BE424">
        <v>42550</v>
      </c>
      <c r="BF424">
        <v>56200</v>
      </c>
      <c r="BG424">
        <v>59604</v>
      </c>
      <c r="BH424">
        <v>63008</v>
      </c>
      <c r="BI424">
        <v>66412</v>
      </c>
      <c r="BJ424">
        <v>69816</v>
      </c>
      <c r="BK424">
        <v>73220</v>
      </c>
      <c r="BL424">
        <v>76624</v>
      </c>
      <c r="BM424">
        <v>80028</v>
      </c>
      <c r="BN424">
        <v>68100</v>
      </c>
      <c r="BO424">
        <v>89900</v>
      </c>
      <c r="BP424">
        <v>95348</v>
      </c>
      <c r="BQ424">
        <v>100796</v>
      </c>
      <c r="BR424">
        <v>106244</v>
      </c>
      <c r="BS424">
        <v>111692</v>
      </c>
      <c r="BT424">
        <v>117140</v>
      </c>
      <c r="BU424">
        <v>122588</v>
      </c>
      <c r="BV424">
        <v>128036</v>
      </c>
    </row>
    <row r="425" spans="1:74" x14ac:dyDescent="0.35">
      <c r="A425" s="298" t="s">
        <v>615</v>
      </c>
      <c r="C425" s="300">
        <v>37600</v>
      </c>
      <c r="D425" s="300">
        <v>37600</v>
      </c>
      <c r="E425" s="300">
        <v>43240</v>
      </c>
      <c r="F425" s="300">
        <v>43240</v>
      </c>
      <c r="G425" s="300">
        <v>43240</v>
      </c>
      <c r="H425" s="300">
        <v>43240</v>
      </c>
      <c r="I425" s="300">
        <v>43240</v>
      </c>
      <c r="J425" s="300">
        <v>43240</v>
      </c>
      <c r="K425" s="300">
        <v>45250</v>
      </c>
      <c r="L425" s="300">
        <v>47850</v>
      </c>
      <c r="M425" s="300">
        <v>50400</v>
      </c>
      <c r="N425" s="300">
        <v>53000</v>
      </c>
      <c r="O425" s="300">
        <v>55600</v>
      </c>
      <c r="P425" s="300">
        <v>58150</v>
      </c>
      <c r="Q425" s="300">
        <v>60750</v>
      </c>
      <c r="S425" s="381">
        <v>32300</v>
      </c>
      <c r="T425" s="382">
        <v>42650</v>
      </c>
      <c r="U425" s="382">
        <v>45234</v>
      </c>
      <c r="V425" s="382">
        <v>47818</v>
      </c>
      <c r="W425" s="382">
        <v>50402</v>
      </c>
      <c r="X425" s="382">
        <v>52986</v>
      </c>
      <c r="Y425" s="382">
        <v>55570</v>
      </c>
      <c r="Z425" s="382">
        <v>58154</v>
      </c>
      <c r="AA425" s="383">
        <v>60738</v>
      </c>
      <c r="AB425" s="381">
        <v>51700</v>
      </c>
      <c r="AC425" s="382">
        <v>68250</v>
      </c>
      <c r="AD425" s="382">
        <v>72386</v>
      </c>
      <c r="AE425" s="382">
        <v>76522</v>
      </c>
      <c r="AF425" s="382">
        <v>80658</v>
      </c>
      <c r="AG425" s="382">
        <v>84794</v>
      </c>
      <c r="AH425" s="382">
        <v>88930</v>
      </c>
      <c r="AI425" s="382">
        <v>93066</v>
      </c>
      <c r="AJ425" s="383">
        <v>97202</v>
      </c>
      <c r="AL425" s="382">
        <v>32550</v>
      </c>
      <c r="AM425" s="382">
        <v>43000</v>
      </c>
      <c r="AN425" s="382">
        <v>45604</v>
      </c>
      <c r="AO425" s="382">
        <v>48208</v>
      </c>
      <c r="AP425" s="382">
        <v>50812</v>
      </c>
      <c r="AQ425" s="382">
        <v>53416</v>
      </c>
      <c r="AR425" s="382">
        <v>56020</v>
      </c>
      <c r="AS425" s="382">
        <v>58624</v>
      </c>
      <c r="AT425" s="382">
        <v>61228</v>
      </c>
      <c r="AU425" s="381">
        <v>52100</v>
      </c>
      <c r="AV425" s="382">
        <v>68750</v>
      </c>
      <c r="AW425" s="382">
        <v>72918</v>
      </c>
      <c r="AX425" s="382">
        <v>77086</v>
      </c>
      <c r="AY425" s="382">
        <v>81254</v>
      </c>
      <c r="AZ425" s="382">
        <v>85422</v>
      </c>
      <c r="BA425" s="382">
        <v>89590</v>
      </c>
      <c r="BB425" s="382">
        <v>93758</v>
      </c>
      <c r="BC425" s="383">
        <v>97926</v>
      </c>
      <c r="BE425">
        <v>36400</v>
      </c>
      <c r="BF425">
        <v>48050</v>
      </c>
      <c r="BG425">
        <v>50962</v>
      </c>
      <c r="BH425">
        <v>53874</v>
      </c>
      <c r="BI425">
        <v>56786</v>
      </c>
      <c r="BJ425">
        <v>59698</v>
      </c>
      <c r="BK425">
        <v>62610</v>
      </c>
      <c r="BL425">
        <v>65522</v>
      </c>
      <c r="BM425">
        <v>68434</v>
      </c>
      <c r="BN425">
        <v>58250</v>
      </c>
      <c r="BO425">
        <v>76900</v>
      </c>
      <c r="BP425">
        <v>81560</v>
      </c>
      <c r="BQ425">
        <v>86220</v>
      </c>
      <c r="BR425">
        <v>90880</v>
      </c>
      <c r="BS425">
        <v>95540</v>
      </c>
      <c r="BT425">
        <v>100200</v>
      </c>
      <c r="BU425">
        <v>104860</v>
      </c>
      <c r="BV425">
        <v>109520</v>
      </c>
    </row>
    <row r="426" spans="1:74" x14ac:dyDescent="0.35">
      <c r="A426" s="298" t="s">
        <v>616</v>
      </c>
      <c r="C426" s="300">
        <v>37600</v>
      </c>
      <c r="D426" s="300">
        <v>37600</v>
      </c>
      <c r="E426" s="300">
        <v>43240</v>
      </c>
      <c r="F426" s="300">
        <v>43240</v>
      </c>
      <c r="G426" s="300">
        <v>43240</v>
      </c>
      <c r="H426" s="300">
        <v>43240</v>
      </c>
      <c r="I426" s="300">
        <v>43240</v>
      </c>
      <c r="J426" s="300">
        <v>45250</v>
      </c>
      <c r="K426" s="300">
        <v>47950</v>
      </c>
      <c r="L426" s="300">
        <v>50700</v>
      </c>
      <c r="M426" s="300">
        <v>53450</v>
      </c>
      <c r="N426" s="300">
        <v>56200</v>
      </c>
      <c r="O426" s="300">
        <v>58950</v>
      </c>
      <c r="P426" s="300">
        <v>61650</v>
      </c>
      <c r="Q426" s="300">
        <v>64400</v>
      </c>
      <c r="S426" s="381">
        <v>34250</v>
      </c>
      <c r="T426" s="382">
        <v>45250</v>
      </c>
      <c r="U426" s="382">
        <v>47990</v>
      </c>
      <c r="V426" s="382">
        <v>50730</v>
      </c>
      <c r="W426" s="382">
        <v>53470</v>
      </c>
      <c r="X426" s="382">
        <v>56210</v>
      </c>
      <c r="Y426" s="382">
        <v>58950</v>
      </c>
      <c r="Z426" s="382">
        <v>61690</v>
      </c>
      <c r="AA426" s="383">
        <v>64430</v>
      </c>
      <c r="AB426" s="381">
        <v>54800</v>
      </c>
      <c r="AC426" s="382">
        <v>72350</v>
      </c>
      <c r="AD426" s="382">
        <v>76734</v>
      </c>
      <c r="AE426" s="382">
        <v>81118</v>
      </c>
      <c r="AF426" s="382">
        <v>85502</v>
      </c>
      <c r="AG426" s="382">
        <v>89886</v>
      </c>
      <c r="AH426" s="382">
        <v>94270</v>
      </c>
      <c r="AI426" s="382">
        <v>98654</v>
      </c>
      <c r="AJ426" s="383">
        <v>103038</v>
      </c>
      <c r="AL426" s="382">
        <v>34250</v>
      </c>
      <c r="AM426" s="382">
        <v>45250</v>
      </c>
      <c r="AN426" s="382">
        <v>47990</v>
      </c>
      <c r="AO426" s="382">
        <v>50730</v>
      </c>
      <c r="AP426" s="382">
        <v>53470</v>
      </c>
      <c r="AQ426" s="382">
        <v>56210</v>
      </c>
      <c r="AR426" s="382">
        <v>58950</v>
      </c>
      <c r="AS426" s="382">
        <v>61690</v>
      </c>
      <c r="AT426" s="382">
        <v>64430</v>
      </c>
      <c r="AU426" s="381">
        <v>54800</v>
      </c>
      <c r="AV426" s="382">
        <v>72350</v>
      </c>
      <c r="AW426" s="382">
        <v>76734</v>
      </c>
      <c r="AX426" s="382">
        <v>81118</v>
      </c>
      <c r="AY426" s="382">
        <v>85502</v>
      </c>
      <c r="AZ426" s="382">
        <v>89886</v>
      </c>
      <c r="BA426" s="382">
        <v>94270</v>
      </c>
      <c r="BB426" s="382">
        <v>98654</v>
      </c>
      <c r="BC426" s="383">
        <v>103038</v>
      </c>
      <c r="BE426">
        <v>37150</v>
      </c>
      <c r="BF426">
        <v>49050</v>
      </c>
      <c r="BG426">
        <v>52022</v>
      </c>
      <c r="BH426">
        <v>54994</v>
      </c>
      <c r="BI426">
        <v>57966</v>
      </c>
      <c r="BJ426">
        <v>60938</v>
      </c>
      <c r="BK426">
        <v>63910</v>
      </c>
      <c r="BL426">
        <v>66882</v>
      </c>
      <c r="BM426">
        <v>69854</v>
      </c>
      <c r="BN426">
        <v>59450</v>
      </c>
      <c r="BO426">
        <v>78450</v>
      </c>
      <c r="BP426">
        <v>83206</v>
      </c>
      <c r="BQ426">
        <v>87962</v>
      </c>
      <c r="BR426">
        <v>92718</v>
      </c>
      <c r="BS426">
        <v>97474</v>
      </c>
      <c r="BT426">
        <v>102230</v>
      </c>
      <c r="BU426">
        <v>106986</v>
      </c>
      <c r="BV426">
        <v>111742</v>
      </c>
    </row>
    <row r="427" spans="1:74" x14ac:dyDescent="0.35">
      <c r="A427" s="298" t="s">
        <v>617</v>
      </c>
      <c r="C427" s="300">
        <v>37600</v>
      </c>
      <c r="D427" s="300">
        <v>37600</v>
      </c>
      <c r="E427" s="300">
        <v>43240</v>
      </c>
      <c r="F427" s="300">
        <v>43240</v>
      </c>
      <c r="G427" s="300">
        <v>43240</v>
      </c>
      <c r="H427" s="300">
        <v>43240</v>
      </c>
      <c r="I427" s="300">
        <v>43240</v>
      </c>
      <c r="J427" s="300">
        <v>43240</v>
      </c>
      <c r="K427" s="300">
        <v>45250</v>
      </c>
      <c r="L427" s="300">
        <v>47850</v>
      </c>
      <c r="M427" s="300">
        <v>50400</v>
      </c>
      <c r="N427" s="300">
        <v>53000</v>
      </c>
      <c r="O427" s="300">
        <v>55600</v>
      </c>
      <c r="P427" s="300">
        <v>58150</v>
      </c>
      <c r="Q427" s="300">
        <v>60750</v>
      </c>
      <c r="S427" s="381">
        <v>32300</v>
      </c>
      <c r="T427" s="382">
        <v>42650</v>
      </c>
      <c r="U427" s="382">
        <v>45234</v>
      </c>
      <c r="V427" s="382">
        <v>47818</v>
      </c>
      <c r="W427" s="382">
        <v>50402</v>
      </c>
      <c r="X427" s="382">
        <v>52986</v>
      </c>
      <c r="Y427" s="382">
        <v>55570</v>
      </c>
      <c r="Z427" s="382">
        <v>58154</v>
      </c>
      <c r="AA427" s="383">
        <v>60738</v>
      </c>
      <c r="AB427" s="381">
        <v>51700</v>
      </c>
      <c r="AC427" s="382">
        <v>68250</v>
      </c>
      <c r="AD427" s="382">
        <v>72386</v>
      </c>
      <c r="AE427" s="382">
        <v>76522</v>
      </c>
      <c r="AF427" s="382">
        <v>80658</v>
      </c>
      <c r="AG427" s="382">
        <v>84794</v>
      </c>
      <c r="AH427" s="382">
        <v>88930</v>
      </c>
      <c r="AI427" s="382">
        <v>93066</v>
      </c>
      <c r="AJ427" s="383">
        <v>97202</v>
      </c>
      <c r="AL427" s="382">
        <v>33300</v>
      </c>
      <c r="AM427" s="382">
        <v>44000</v>
      </c>
      <c r="AN427" s="382">
        <v>46664</v>
      </c>
      <c r="AO427" s="382">
        <v>49328</v>
      </c>
      <c r="AP427" s="382">
        <v>51992</v>
      </c>
      <c r="AQ427" s="382">
        <v>54656</v>
      </c>
      <c r="AR427" s="382">
        <v>57320</v>
      </c>
      <c r="AS427" s="382">
        <v>59984</v>
      </c>
      <c r="AT427" s="382">
        <v>62648</v>
      </c>
      <c r="AU427" s="381">
        <v>53300</v>
      </c>
      <c r="AV427" s="382">
        <v>70350</v>
      </c>
      <c r="AW427" s="382">
        <v>74614</v>
      </c>
      <c r="AX427" s="382">
        <v>78878</v>
      </c>
      <c r="AY427" s="382">
        <v>83142</v>
      </c>
      <c r="AZ427" s="382">
        <v>87406</v>
      </c>
      <c r="BA427" s="382">
        <v>91670</v>
      </c>
      <c r="BB427" s="382">
        <v>95934</v>
      </c>
      <c r="BC427" s="383">
        <v>100198</v>
      </c>
      <c r="BE427">
        <v>36700</v>
      </c>
      <c r="BF427">
        <v>48450</v>
      </c>
      <c r="BG427">
        <v>51386</v>
      </c>
      <c r="BH427">
        <v>54322</v>
      </c>
      <c r="BI427">
        <v>57258</v>
      </c>
      <c r="BJ427">
        <v>60194</v>
      </c>
      <c r="BK427">
        <v>63130</v>
      </c>
      <c r="BL427">
        <v>66066</v>
      </c>
      <c r="BM427">
        <v>69002</v>
      </c>
      <c r="BN427">
        <v>58700</v>
      </c>
      <c r="BO427">
        <v>77500</v>
      </c>
      <c r="BP427">
        <v>82196</v>
      </c>
      <c r="BQ427">
        <v>86892</v>
      </c>
      <c r="BR427">
        <v>91588</v>
      </c>
      <c r="BS427">
        <v>96284</v>
      </c>
      <c r="BT427">
        <v>100980</v>
      </c>
      <c r="BU427">
        <v>105676</v>
      </c>
      <c r="BV427">
        <v>110372</v>
      </c>
    </row>
    <row r="428" spans="1:74" x14ac:dyDescent="0.35">
      <c r="A428" s="298" t="s">
        <v>618</v>
      </c>
      <c r="C428" s="300">
        <v>37600</v>
      </c>
      <c r="D428" s="300">
        <v>37600</v>
      </c>
      <c r="E428" s="300">
        <v>43240</v>
      </c>
      <c r="F428" s="300">
        <v>43240</v>
      </c>
      <c r="G428" s="300">
        <v>43240</v>
      </c>
      <c r="H428" s="300">
        <v>43240</v>
      </c>
      <c r="I428" s="300">
        <v>43550</v>
      </c>
      <c r="J428" s="300">
        <v>46350</v>
      </c>
      <c r="K428" s="300">
        <v>49150</v>
      </c>
      <c r="L428" s="300">
        <v>51950</v>
      </c>
      <c r="M428" s="300">
        <v>54800</v>
      </c>
      <c r="N428" s="300">
        <v>57600</v>
      </c>
      <c r="O428" s="300">
        <v>60400</v>
      </c>
      <c r="P428" s="300">
        <v>63200</v>
      </c>
      <c r="Q428" s="300">
        <v>66000</v>
      </c>
      <c r="S428" s="381">
        <v>35100</v>
      </c>
      <c r="T428" s="382">
        <v>46350</v>
      </c>
      <c r="U428" s="382">
        <v>49158</v>
      </c>
      <c r="V428" s="382">
        <v>51966</v>
      </c>
      <c r="W428" s="382">
        <v>54774</v>
      </c>
      <c r="X428" s="382">
        <v>57582</v>
      </c>
      <c r="Y428" s="382">
        <v>60390</v>
      </c>
      <c r="Z428" s="382">
        <v>63198</v>
      </c>
      <c r="AA428" s="383">
        <v>66006</v>
      </c>
      <c r="AB428" s="381">
        <v>56150</v>
      </c>
      <c r="AC428" s="382">
        <v>74100</v>
      </c>
      <c r="AD428" s="382">
        <v>78592</v>
      </c>
      <c r="AE428" s="382">
        <v>83084</v>
      </c>
      <c r="AF428" s="382">
        <v>87576</v>
      </c>
      <c r="AG428" s="382">
        <v>92068</v>
      </c>
      <c r="AH428" s="382">
        <v>96560</v>
      </c>
      <c r="AI428" s="382">
        <v>101052</v>
      </c>
      <c r="AJ428" s="383">
        <v>105544</v>
      </c>
      <c r="AL428" s="382">
        <v>35100</v>
      </c>
      <c r="AM428" s="382">
        <v>46350</v>
      </c>
      <c r="AN428" s="382">
        <v>49158</v>
      </c>
      <c r="AO428" s="382">
        <v>51966</v>
      </c>
      <c r="AP428" s="382">
        <v>54774</v>
      </c>
      <c r="AQ428" s="382">
        <v>57582</v>
      </c>
      <c r="AR428" s="382">
        <v>60390</v>
      </c>
      <c r="AS428" s="382">
        <v>63198</v>
      </c>
      <c r="AT428" s="382">
        <v>66006</v>
      </c>
      <c r="AU428" s="381">
        <v>56150</v>
      </c>
      <c r="AV428" s="382">
        <v>74100</v>
      </c>
      <c r="AW428" s="382">
        <v>78592</v>
      </c>
      <c r="AX428" s="382">
        <v>83084</v>
      </c>
      <c r="AY428" s="382">
        <v>87576</v>
      </c>
      <c r="AZ428" s="382">
        <v>92068</v>
      </c>
      <c r="BA428" s="382">
        <v>96560</v>
      </c>
      <c r="BB428" s="382">
        <v>101052</v>
      </c>
      <c r="BC428" s="383">
        <v>105544</v>
      </c>
      <c r="BE428">
        <v>39250</v>
      </c>
      <c r="BF428">
        <v>51850</v>
      </c>
      <c r="BG428">
        <v>54990</v>
      </c>
      <c r="BH428">
        <v>58130</v>
      </c>
      <c r="BI428">
        <v>61270</v>
      </c>
      <c r="BJ428">
        <v>64410</v>
      </c>
      <c r="BK428">
        <v>67550</v>
      </c>
      <c r="BL428">
        <v>70690</v>
      </c>
      <c r="BM428">
        <v>73830</v>
      </c>
      <c r="BN428">
        <v>62800</v>
      </c>
      <c r="BO428">
        <v>82900</v>
      </c>
      <c r="BP428">
        <v>87924</v>
      </c>
      <c r="BQ428">
        <v>92948</v>
      </c>
      <c r="BR428">
        <v>97972</v>
      </c>
      <c r="BS428">
        <v>102996</v>
      </c>
      <c r="BT428">
        <v>108020</v>
      </c>
      <c r="BU428">
        <v>113044</v>
      </c>
      <c r="BV428">
        <v>118068</v>
      </c>
    </row>
    <row r="429" spans="1:74" x14ac:dyDescent="0.35">
      <c r="A429" s="298" t="s">
        <v>619</v>
      </c>
      <c r="C429" s="300">
        <v>37600</v>
      </c>
      <c r="D429" s="300">
        <v>37600</v>
      </c>
      <c r="E429" s="300">
        <v>43240</v>
      </c>
      <c r="F429" s="300">
        <v>43240</v>
      </c>
      <c r="G429" s="300">
        <v>43240</v>
      </c>
      <c r="H429" s="300">
        <v>43240</v>
      </c>
      <c r="I429" s="300">
        <v>44000</v>
      </c>
      <c r="J429" s="300">
        <v>46800</v>
      </c>
      <c r="K429" s="300">
        <v>49650</v>
      </c>
      <c r="L429" s="300">
        <v>52500</v>
      </c>
      <c r="M429" s="300">
        <v>55350</v>
      </c>
      <c r="N429" s="300">
        <v>58150</v>
      </c>
      <c r="O429" s="300">
        <v>61000</v>
      </c>
      <c r="P429" s="300">
        <v>63850</v>
      </c>
      <c r="Q429" s="300">
        <v>66650</v>
      </c>
      <c r="S429" s="381">
        <v>35450</v>
      </c>
      <c r="T429" s="382">
        <v>46800</v>
      </c>
      <c r="U429" s="382">
        <v>49636</v>
      </c>
      <c r="V429" s="382">
        <v>52472</v>
      </c>
      <c r="W429" s="382">
        <v>55308</v>
      </c>
      <c r="X429" s="382">
        <v>58144</v>
      </c>
      <c r="Y429" s="382">
        <v>60980</v>
      </c>
      <c r="Z429" s="382">
        <v>63816</v>
      </c>
      <c r="AA429" s="383">
        <v>66652</v>
      </c>
      <c r="AB429" s="381">
        <v>56700</v>
      </c>
      <c r="AC429" s="382">
        <v>74850</v>
      </c>
      <c r="AD429" s="382">
        <v>79386</v>
      </c>
      <c r="AE429" s="382">
        <v>83922</v>
      </c>
      <c r="AF429" s="382">
        <v>88458</v>
      </c>
      <c r="AG429" s="382">
        <v>92994</v>
      </c>
      <c r="AH429" s="382">
        <v>97530</v>
      </c>
      <c r="AI429" s="382">
        <v>102066</v>
      </c>
      <c r="AJ429" s="383">
        <v>106602</v>
      </c>
      <c r="AL429" s="382">
        <v>37200</v>
      </c>
      <c r="AM429" s="382">
        <v>49150</v>
      </c>
      <c r="AN429" s="382">
        <v>52126</v>
      </c>
      <c r="AO429" s="382">
        <v>55102</v>
      </c>
      <c r="AP429" s="382">
        <v>58078</v>
      </c>
      <c r="AQ429" s="382">
        <v>61054</v>
      </c>
      <c r="AR429" s="382">
        <v>64030</v>
      </c>
      <c r="AS429" s="382">
        <v>67006</v>
      </c>
      <c r="AT429" s="382">
        <v>69982</v>
      </c>
      <c r="AU429" s="381">
        <v>59500</v>
      </c>
      <c r="AV429" s="382">
        <v>78550</v>
      </c>
      <c r="AW429" s="382">
        <v>83310</v>
      </c>
      <c r="AX429" s="382">
        <v>88070</v>
      </c>
      <c r="AY429" s="382">
        <v>92830</v>
      </c>
      <c r="AZ429" s="382">
        <v>97590</v>
      </c>
      <c r="BA429" s="382">
        <v>102350</v>
      </c>
      <c r="BB429" s="382">
        <v>107110</v>
      </c>
      <c r="BC429" s="383">
        <v>111870</v>
      </c>
      <c r="BE429">
        <v>41600</v>
      </c>
      <c r="BF429">
        <v>54950</v>
      </c>
      <c r="BG429">
        <v>58278</v>
      </c>
      <c r="BH429">
        <v>61606</v>
      </c>
      <c r="BI429">
        <v>64934</v>
      </c>
      <c r="BJ429">
        <v>68262</v>
      </c>
      <c r="BK429">
        <v>71590</v>
      </c>
      <c r="BL429">
        <v>74918</v>
      </c>
      <c r="BM429">
        <v>78246</v>
      </c>
      <c r="BN429">
        <v>66550</v>
      </c>
      <c r="BO429">
        <v>87850</v>
      </c>
      <c r="BP429">
        <v>93174</v>
      </c>
      <c r="BQ429">
        <v>98498</v>
      </c>
      <c r="BR429">
        <v>103822</v>
      </c>
      <c r="BS429">
        <v>109146</v>
      </c>
      <c r="BT429">
        <v>114470</v>
      </c>
      <c r="BU429">
        <v>119794</v>
      </c>
      <c r="BV429">
        <v>125118</v>
      </c>
    </row>
    <row r="430" spans="1:74" x14ac:dyDescent="0.35">
      <c r="A430" s="298" t="s">
        <v>620</v>
      </c>
      <c r="C430" s="300">
        <v>37600</v>
      </c>
      <c r="D430" s="300">
        <v>37600</v>
      </c>
      <c r="E430" s="300">
        <v>43240</v>
      </c>
      <c r="F430" s="300">
        <v>43240</v>
      </c>
      <c r="G430" s="300">
        <v>43240</v>
      </c>
      <c r="H430" s="300">
        <v>43240</v>
      </c>
      <c r="I430" s="300">
        <v>45050</v>
      </c>
      <c r="J430" s="300">
        <v>47950</v>
      </c>
      <c r="K430" s="300">
        <v>50850</v>
      </c>
      <c r="L430" s="300">
        <v>53750</v>
      </c>
      <c r="M430" s="300">
        <v>56650</v>
      </c>
      <c r="N430" s="300">
        <v>59550</v>
      </c>
      <c r="O430" s="300">
        <v>62450</v>
      </c>
      <c r="P430" s="300">
        <v>65350</v>
      </c>
      <c r="Q430" s="300">
        <v>68250</v>
      </c>
      <c r="S430" s="381">
        <v>36450</v>
      </c>
      <c r="T430" s="382">
        <v>48150</v>
      </c>
      <c r="U430" s="382">
        <v>51066</v>
      </c>
      <c r="V430" s="382">
        <v>53982</v>
      </c>
      <c r="W430" s="382">
        <v>56898</v>
      </c>
      <c r="X430" s="382">
        <v>59814</v>
      </c>
      <c r="Y430" s="382">
        <v>62730</v>
      </c>
      <c r="Z430" s="382">
        <v>65646</v>
      </c>
      <c r="AA430" s="383">
        <v>68562</v>
      </c>
      <c r="AB430" s="381">
        <v>58300</v>
      </c>
      <c r="AC430" s="382">
        <v>76950</v>
      </c>
      <c r="AD430" s="382">
        <v>81614</v>
      </c>
      <c r="AE430" s="382">
        <v>86278</v>
      </c>
      <c r="AF430" s="382">
        <v>90942</v>
      </c>
      <c r="AG430" s="382">
        <v>95606</v>
      </c>
      <c r="AH430" s="382">
        <v>100270</v>
      </c>
      <c r="AI430" s="382">
        <v>104934</v>
      </c>
      <c r="AJ430" s="383">
        <v>109598</v>
      </c>
      <c r="AL430" s="382">
        <v>37900</v>
      </c>
      <c r="AM430" s="382">
        <v>50050</v>
      </c>
      <c r="AN430" s="382">
        <v>53082</v>
      </c>
      <c r="AO430" s="382">
        <v>56114</v>
      </c>
      <c r="AP430" s="382">
        <v>59146</v>
      </c>
      <c r="AQ430" s="382">
        <v>62178</v>
      </c>
      <c r="AR430" s="382">
        <v>65210</v>
      </c>
      <c r="AS430" s="382">
        <v>68242</v>
      </c>
      <c r="AT430" s="382">
        <v>71274</v>
      </c>
      <c r="AU430" s="381">
        <v>60650</v>
      </c>
      <c r="AV430" s="382">
        <v>80050</v>
      </c>
      <c r="AW430" s="382">
        <v>84902</v>
      </c>
      <c r="AX430" s="382">
        <v>89754</v>
      </c>
      <c r="AY430" s="382">
        <v>94606</v>
      </c>
      <c r="AZ430" s="382">
        <v>99458</v>
      </c>
      <c r="BA430" s="382">
        <v>104310</v>
      </c>
      <c r="BB430" s="382">
        <v>109162</v>
      </c>
      <c r="BC430" s="383">
        <v>114014</v>
      </c>
      <c r="BE430">
        <v>42400</v>
      </c>
      <c r="BF430">
        <v>56000</v>
      </c>
      <c r="BG430">
        <v>59392</v>
      </c>
      <c r="BH430">
        <v>62784</v>
      </c>
      <c r="BI430">
        <v>66176</v>
      </c>
      <c r="BJ430">
        <v>69568</v>
      </c>
      <c r="BK430">
        <v>72960</v>
      </c>
      <c r="BL430">
        <v>76352</v>
      </c>
      <c r="BM430">
        <v>79744</v>
      </c>
      <c r="BN430">
        <v>67850</v>
      </c>
      <c r="BO430">
        <v>89550</v>
      </c>
      <c r="BP430">
        <v>94978</v>
      </c>
      <c r="BQ430">
        <v>100406</v>
      </c>
      <c r="BR430">
        <v>105834</v>
      </c>
      <c r="BS430">
        <v>111262</v>
      </c>
      <c r="BT430">
        <v>116690</v>
      </c>
      <c r="BU430">
        <v>122118</v>
      </c>
      <c r="BV430">
        <v>127546</v>
      </c>
    </row>
    <row r="431" spans="1:74" x14ac:dyDescent="0.35">
      <c r="A431" s="298" t="s">
        <v>621</v>
      </c>
      <c r="C431" s="300">
        <v>37600</v>
      </c>
      <c r="D431" s="300">
        <v>37600</v>
      </c>
      <c r="E431" s="300">
        <v>43240</v>
      </c>
      <c r="F431" s="300">
        <v>43240</v>
      </c>
      <c r="G431" s="300">
        <v>43240</v>
      </c>
      <c r="H431" s="300">
        <v>43240</v>
      </c>
      <c r="I431" s="300">
        <v>43240</v>
      </c>
      <c r="J431" s="300">
        <v>43240</v>
      </c>
      <c r="K431" s="300">
        <v>45250</v>
      </c>
      <c r="L431" s="300">
        <v>47850</v>
      </c>
      <c r="M431" s="300">
        <v>50400</v>
      </c>
      <c r="N431" s="300">
        <v>53000</v>
      </c>
      <c r="O431" s="300">
        <v>55600</v>
      </c>
      <c r="P431" s="300">
        <v>58150</v>
      </c>
      <c r="Q431" s="300">
        <v>60750</v>
      </c>
      <c r="S431" s="381">
        <v>32300</v>
      </c>
      <c r="T431" s="382">
        <v>42650</v>
      </c>
      <c r="U431" s="382">
        <v>45234</v>
      </c>
      <c r="V431" s="382">
        <v>47818</v>
      </c>
      <c r="W431" s="382">
        <v>50402</v>
      </c>
      <c r="X431" s="382">
        <v>52986</v>
      </c>
      <c r="Y431" s="382">
        <v>55570</v>
      </c>
      <c r="Z431" s="382">
        <v>58154</v>
      </c>
      <c r="AA431" s="383">
        <v>60738</v>
      </c>
      <c r="AB431" s="381">
        <v>51700</v>
      </c>
      <c r="AC431" s="382">
        <v>68250</v>
      </c>
      <c r="AD431" s="382">
        <v>72386</v>
      </c>
      <c r="AE431" s="382">
        <v>76522</v>
      </c>
      <c r="AF431" s="382">
        <v>80658</v>
      </c>
      <c r="AG431" s="382">
        <v>84794</v>
      </c>
      <c r="AH431" s="382">
        <v>88930</v>
      </c>
      <c r="AI431" s="382">
        <v>93066</v>
      </c>
      <c r="AJ431" s="383">
        <v>97202</v>
      </c>
      <c r="AL431" s="382">
        <v>32550</v>
      </c>
      <c r="AM431" s="382">
        <v>43000</v>
      </c>
      <c r="AN431" s="382">
        <v>45604</v>
      </c>
      <c r="AO431" s="382">
        <v>48208</v>
      </c>
      <c r="AP431" s="382">
        <v>50812</v>
      </c>
      <c r="AQ431" s="382">
        <v>53416</v>
      </c>
      <c r="AR431" s="382">
        <v>56020</v>
      </c>
      <c r="AS431" s="382">
        <v>58624</v>
      </c>
      <c r="AT431" s="382">
        <v>61228</v>
      </c>
      <c r="AU431" s="381">
        <v>52100</v>
      </c>
      <c r="AV431" s="382">
        <v>68750</v>
      </c>
      <c r="AW431" s="382">
        <v>72918</v>
      </c>
      <c r="AX431" s="382">
        <v>77086</v>
      </c>
      <c r="AY431" s="382">
        <v>81254</v>
      </c>
      <c r="AZ431" s="382">
        <v>85422</v>
      </c>
      <c r="BA431" s="382">
        <v>89590</v>
      </c>
      <c r="BB431" s="382">
        <v>93758</v>
      </c>
      <c r="BC431" s="383">
        <v>97926</v>
      </c>
      <c r="BE431">
        <v>36400</v>
      </c>
      <c r="BF431">
        <v>48050</v>
      </c>
      <c r="BG431">
        <v>50962</v>
      </c>
      <c r="BH431">
        <v>53874</v>
      </c>
      <c r="BI431">
        <v>56786</v>
      </c>
      <c r="BJ431">
        <v>59698</v>
      </c>
      <c r="BK431">
        <v>62610</v>
      </c>
      <c r="BL431">
        <v>65522</v>
      </c>
      <c r="BM431">
        <v>68434</v>
      </c>
      <c r="BN431">
        <v>58250</v>
      </c>
      <c r="BO431">
        <v>76900</v>
      </c>
      <c r="BP431">
        <v>81560</v>
      </c>
      <c r="BQ431">
        <v>86220</v>
      </c>
      <c r="BR431">
        <v>90880</v>
      </c>
      <c r="BS431">
        <v>95540</v>
      </c>
      <c r="BT431">
        <v>100200</v>
      </c>
      <c r="BU431">
        <v>104860</v>
      </c>
      <c r="BV431">
        <v>109520</v>
      </c>
    </row>
    <row r="432" spans="1:74" x14ac:dyDescent="0.35">
      <c r="A432" s="298" t="s">
        <v>622</v>
      </c>
      <c r="C432" s="300">
        <v>37700</v>
      </c>
      <c r="D432" s="300">
        <v>37700</v>
      </c>
      <c r="E432" s="300">
        <v>43355</v>
      </c>
      <c r="F432" s="300">
        <v>43355</v>
      </c>
      <c r="G432" s="300">
        <v>43355</v>
      </c>
      <c r="H432" s="300">
        <v>45100</v>
      </c>
      <c r="I432" s="300">
        <v>48200</v>
      </c>
      <c r="J432" s="300">
        <v>51300</v>
      </c>
      <c r="K432" s="300">
        <v>54400</v>
      </c>
      <c r="L432" s="300">
        <v>57500</v>
      </c>
      <c r="M432" s="300">
        <v>60650</v>
      </c>
      <c r="N432" s="300">
        <v>63750</v>
      </c>
      <c r="O432" s="300">
        <v>66850</v>
      </c>
      <c r="P432" s="300">
        <v>69950</v>
      </c>
      <c r="Q432" s="300">
        <v>73050</v>
      </c>
      <c r="S432" s="381">
        <v>38850</v>
      </c>
      <c r="T432" s="382">
        <v>51300</v>
      </c>
      <c r="U432" s="382">
        <v>54408</v>
      </c>
      <c r="V432" s="382">
        <v>57516</v>
      </c>
      <c r="W432" s="382">
        <v>60624</v>
      </c>
      <c r="X432" s="382">
        <v>63732</v>
      </c>
      <c r="Y432" s="382">
        <v>66840</v>
      </c>
      <c r="Z432" s="382">
        <v>69948</v>
      </c>
      <c r="AA432" s="383">
        <v>73056</v>
      </c>
      <c r="AB432" s="381">
        <v>62150</v>
      </c>
      <c r="AC432" s="382">
        <v>82050</v>
      </c>
      <c r="AD432" s="382">
        <v>87022</v>
      </c>
      <c r="AE432" s="382">
        <v>91994</v>
      </c>
      <c r="AF432" s="382">
        <v>96966</v>
      </c>
      <c r="AG432" s="382">
        <v>101938</v>
      </c>
      <c r="AH432" s="382">
        <v>106910</v>
      </c>
      <c r="AI432" s="382">
        <v>111882</v>
      </c>
      <c r="AJ432" s="383">
        <v>116854</v>
      </c>
      <c r="AL432" s="382">
        <v>38850</v>
      </c>
      <c r="AM432" s="382">
        <v>51300</v>
      </c>
      <c r="AN432" s="382">
        <v>54408</v>
      </c>
      <c r="AO432" s="382">
        <v>57516</v>
      </c>
      <c r="AP432" s="382">
        <v>60624</v>
      </c>
      <c r="AQ432" s="382">
        <v>63732</v>
      </c>
      <c r="AR432" s="382">
        <v>66840</v>
      </c>
      <c r="AS432" s="382">
        <v>69948</v>
      </c>
      <c r="AT432" s="382">
        <v>73056</v>
      </c>
      <c r="AU432" s="381">
        <v>62150</v>
      </c>
      <c r="AV432" s="382">
        <v>82050</v>
      </c>
      <c r="AW432" s="382">
        <v>87022</v>
      </c>
      <c r="AX432" s="382">
        <v>91994</v>
      </c>
      <c r="AY432" s="382">
        <v>96966</v>
      </c>
      <c r="AZ432" s="382">
        <v>101938</v>
      </c>
      <c r="BA432" s="382">
        <v>106910</v>
      </c>
      <c r="BB432" s="382">
        <v>111882</v>
      </c>
      <c r="BC432" s="383">
        <v>116854</v>
      </c>
      <c r="BE432">
        <v>41350</v>
      </c>
      <c r="BF432">
        <v>54600</v>
      </c>
      <c r="BG432">
        <v>57908</v>
      </c>
      <c r="BH432">
        <v>61216</v>
      </c>
      <c r="BI432">
        <v>64524</v>
      </c>
      <c r="BJ432">
        <v>67832</v>
      </c>
      <c r="BK432">
        <v>71140</v>
      </c>
      <c r="BL432">
        <v>74448</v>
      </c>
      <c r="BM432">
        <v>77756</v>
      </c>
      <c r="BN432">
        <v>66150</v>
      </c>
      <c r="BO432">
        <v>87300</v>
      </c>
      <c r="BP432">
        <v>92592</v>
      </c>
      <c r="BQ432">
        <v>97884</v>
      </c>
      <c r="BR432">
        <v>103176</v>
      </c>
      <c r="BS432">
        <v>108468</v>
      </c>
      <c r="BT432">
        <v>113760</v>
      </c>
      <c r="BU432">
        <v>119052</v>
      </c>
      <c r="BV432">
        <v>124344</v>
      </c>
    </row>
    <row r="433" spans="1:74" x14ac:dyDescent="0.35">
      <c r="A433" s="298" t="s">
        <v>623</v>
      </c>
      <c r="C433" s="300">
        <v>37600</v>
      </c>
      <c r="D433" s="300">
        <v>37600</v>
      </c>
      <c r="E433" s="300">
        <v>43240</v>
      </c>
      <c r="F433" s="300">
        <v>43240</v>
      </c>
      <c r="G433" s="300">
        <v>43240</v>
      </c>
      <c r="H433" s="300">
        <v>43240</v>
      </c>
      <c r="I433" s="300">
        <v>45400</v>
      </c>
      <c r="J433" s="300">
        <v>48350</v>
      </c>
      <c r="K433" s="300">
        <v>51250</v>
      </c>
      <c r="L433" s="300">
        <v>54200</v>
      </c>
      <c r="M433" s="300">
        <v>57100</v>
      </c>
      <c r="N433" s="300">
        <v>60050</v>
      </c>
      <c r="O433" s="300">
        <v>63000</v>
      </c>
      <c r="P433" s="300">
        <v>65900</v>
      </c>
      <c r="Q433" s="300">
        <v>68850</v>
      </c>
      <c r="S433" s="381">
        <v>36600</v>
      </c>
      <c r="T433" s="382">
        <v>48350</v>
      </c>
      <c r="U433" s="382">
        <v>51278</v>
      </c>
      <c r="V433" s="382">
        <v>54206</v>
      </c>
      <c r="W433" s="382">
        <v>57134</v>
      </c>
      <c r="X433" s="382">
        <v>60062</v>
      </c>
      <c r="Y433" s="382">
        <v>62990</v>
      </c>
      <c r="Z433" s="382">
        <v>65918</v>
      </c>
      <c r="AA433" s="383">
        <v>68846</v>
      </c>
      <c r="AB433" s="381">
        <v>58550</v>
      </c>
      <c r="AC433" s="382">
        <v>77300</v>
      </c>
      <c r="AD433" s="382">
        <v>81984</v>
      </c>
      <c r="AE433" s="382">
        <v>86668</v>
      </c>
      <c r="AF433" s="382">
        <v>91352</v>
      </c>
      <c r="AG433" s="382">
        <v>96036</v>
      </c>
      <c r="AH433" s="382">
        <v>100720</v>
      </c>
      <c r="AI433" s="382">
        <v>105404</v>
      </c>
      <c r="AJ433" s="383">
        <v>110088</v>
      </c>
      <c r="AL433" s="382">
        <v>36600</v>
      </c>
      <c r="AM433" s="382">
        <v>48350</v>
      </c>
      <c r="AN433" s="382">
        <v>51278</v>
      </c>
      <c r="AO433" s="382">
        <v>54206</v>
      </c>
      <c r="AP433" s="382">
        <v>57134</v>
      </c>
      <c r="AQ433" s="382">
        <v>60062</v>
      </c>
      <c r="AR433" s="382">
        <v>62990</v>
      </c>
      <c r="AS433" s="382">
        <v>65918</v>
      </c>
      <c r="AT433" s="382">
        <v>68846</v>
      </c>
      <c r="AU433" s="381">
        <v>58550</v>
      </c>
      <c r="AV433" s="382">
        <v>77300</v>
      </c>
      <c r="AW433" s="382">
        <v>81984</v>
      </c>
      <c r="AX433" s="382">
        <v>86668</v>
      </c>
      <c r="AY433" s="382">
        <v>91352</v>
      </c>
      <c r="AZ433" s="382">
        <v>96036</v>
      </c>
      <c r="BA433" s="382">
        <v>100720</v>
      </c>
      <c r="BB433" s="382">
        <v>105404</v>
      </c>
      <c r="BC433" s="383">
        <v>110088</v>
      </c>
      <c r="BE433">
        <v>40700</v>
      </c>
      <c r="BF433">
        <v>53750</v>
      </c>
      <c r="BG433">
        <v>57006</v>
      </c>
      <c r="BH433">
        <v>60262</v>
      </c>
      <c r="BI433">
        <v>63518</v>
      </c>
      <c r="BJ433">
        <v>66774</v>
      </c>
      <c r="BK433">
        <v>70030</v>
      </c>
      <c r="BL433">
        <v>73286</v>
      </c>
      <c r="BM433">
        <v>76542</v>
      </c>
      <c r="BN433">
        <v>65100</v>
      </c>
      <c r="BO433">
        <v>85950</v>
      </c>
      <c r="BP433">
        <v>91158</v>
      </c>
      <c r="BQ433">
        <v>96366</v>
      </c>
      <c r="BR433">
        <v>101574</v>
      </c>
      <c r="BS433">
        <v>106782</v>
      </c>
      <c r="BT433">
        <v>111990</v>
      </c>
      <c r="BU433">
        <v>117198</v>
      </c>
      <c r="BV433">
        <v>122406</v>
      </c>
    </row>
    <row r="434" spans="1:74" x14ac:dyDescent="0.35">
      <c r="A434" s="298" t="s">
        <v>624</v>
      </c>
      <c r="C434" s="300">
        <v>37600</v>
      </c>
      <c r="D434" s="300">
        <v>37600</v>
      </c>
      <c r="E434" s="300">
        <v>43240</v>
      </c>
      <c r="F434" s="300">
        <v>43240</v>
      </c>
      <c r="G434" s="300">
        <v>43240</v>
      </c>
      <c r="H434" s="300">
        <v>43240</v>
      </c>
      <c r="I434" s="300">
        <v>43240</v>
      </c>
      <c r="J434" s="300">
        <v>43240</v>
      </c>
      <c r="K434" s="300">
        <v>45250</v>
      </c>
      <c r="L434" s="300">
        <v>47850</v>
      </c>
      <c r="M434" s="300">
        <v>50400</v>
      </c>
      <c r="N434" s="300">
        <v>53000</v>
      </c>
      <c r="O434" s="300">
        <v>55600</v>
      </c>
      <c r="P434" s="300">
        <v>58150</v>
      </c>
      <c r="Q434" s="300">
        <v>60750</v>
      </c>
      <c r="S434" s="381">
        <v>32300</v>
      </c>
      <c r="T434" s="382">
        <v>42650</v>
      </c>
      <c r="U434" s="382">
        <v>45234</v>
      </c>
      <c r="V434" s="382">
        <v>47818</v>
      </c>
      <c r="W434" s="382">
        <v>50402</v>
      </c>
      <c r="X434" s="382">
        <v>52986</v>
      </c>
      <c r="Y434" s="382">
        <v>55570</v>
      </c>
      <c r="Z434" s="382">
        <v>58154</v>
      </c>
      <c r="AA434" s="383">
        <v>60738</v>
      </c>
      <c r="AB434" s="381">
        <v>51700</v>
      </c>
      <c r="AC434" s="382">
        <v>68250</v>
      </c>
      <c r="AD434" s="382">
        <v>72386</v>
      </c>
      <c r="AE434" s="382">
        <v>76522</v>
      </c>
      <c r="AF434" s="382">
        <v>80658</v>
      </c>
      <c r="AG434" s="382">
        <v>84794</v>
      </c>
      <c r="AH434" s="382">
        <v>88930</v>
      </c>
      <c r="AI434" s="382">
        <v>93066</v>
      </c>
      <c r="AJ434" s="383">
        <v>97202</v>
      </c>
      <c r="AL434" s="382">
        <v>32550</v>
      </c>
      <c r="AM434" s="382">
        <v>43000</v>
      </c>
      <c r="AN434" s="382">
        <v>45604</v>
      </c>
      <c r="AO434" s="382">
        <v>48208</v>
      </c>
      <c r="AP434" s="382">
        <v>50812</v>
      </c>
      <c r="AQ434" s="382">
        <v>53416</v>
      </c>
      <c r="AR434" s="382">
        <v>56020</v>
      </c>
      <c r="AS434" s="382">
        <v>58624</v>
      </c>
      <c r="AT434" s="382">
        <v>61228</v>
      </c>
      <c r="AU434" s="381">
        <v>52100</v>
      </c>
      <c r="AV434" s="382">
        <v>68750</v>
      </c>
      <c r="AW434" s="382">
        <v>72918</v>
      </c>
      <c r="AX434" s="382">
        <v>77086</v>
      </c>
      <c r="AY434" s="382">
        <v>81254</v>
      </c>
      <c r="AZ434" s="382">
        <v>85422</v>
      </c>
      <c r="BA434" s="382">
        <v>89590</v>
      </c>
      <c r="BB434" s="382">
        <v>93758</v>
      </c>
      <c r="BC434" s="383">
        <v>97926</v>
      </c>
      <c r="BE434">
        <v>36400</v>
      </c>
      <c r="BF434">
        <v>48050</v>
      </c>
      <c r="BG434">
        <v>50962</v>
      </c>
      <c r="BH434">
        <v>53874</v>
      </c>
      <c r="BI434">
        <v>56786</v>
      </c>
      <c r="BJ434">
        <v>59698</v>
      </c>
      <c r="BK434">
        <v>62610</v>
      </c>
      <c r="BL434">
        <v>65522</v>
      </c>
      <c r="BM434">
        <v>68434</v>
      </c>
      <c r="BN434">
        <v>58250</v>
      </c>
      <c r="BO434">
        <v>76900</v>
      </c>
      <c r="BP434">
        <v>81560</v>
      </c>
      <c r="BQ434">
        <v>86220</v>
      </c>
      <c r="BR434">
        <v>90880</v>
      </c>
      <c r="BS434">
        <v>95540</v>
      </c>
      <c r="BT434">
        <v>100200</v>
      </c>
      <c r="BU434">
        <v>104860</v>
      </c>
      <c r="BV434">
        <v>109520</v>
      </c>
    </row>
    <row r="435" spans="1:74" x14ac:dyDescent="0.35">
      <c r="A435" s="298" t="s">
        <v>625</v>
      </c>
      <c r="C435" s="300">
        <v>37600</v>
      </c>
      <c r="D435" s="300">
        <v>37600</v>
      </c>
      <c r="E435" s="300">
        <v>43240</v>
      </c>
      <c r="F435" s="300">
        <v>43240</v>
      </c>
      <c r="G435" s="300">
        <v>43240</v>
      </c>
      <c r="H435" s="300">
        <v>43240</v>
      </c>
      <c r="I435" s="300">
        <v>43240</v>
      </c>
      <c r="J435" s="300">
        <v>43240</v>
      </c>
      <c r="K435" s="300">
        <v>45250</v>
      </c>
      <c r="L435" s="300">
        <v>47850</v>
      </c>
      <c r="M435" s="300">
        <v>50400</v>
      </c>
      <c r="N435" s="300">
        <v>53000</v>
      </c>
      <c r="O435" s="300">
        <v>55600</v>
      </c>
      <c r="P435" s="300">
        <v>58150</v>
      </c>
      <c r="Q435" s="300">
        <v>60750</v>
      </c>
      <c r="S435" s="381">
        <v>32300</v>
      </c>
      <c r="T435" s="382">
        <v>42650</v>
      </c>
      <c r="U435" s="382">
        <v>45234</v>
      </c>
      <c r="V435" s="382">
        <v>47818</v>
      </c>
      <c r="W435" s="382">
        <v>50402</v>
      </c>
      <c r="X435" s="382">
        <v>52986</v>
      </c>
      <c r="Y435" s="382">
        <v>55570</v>
      </c>
      <c r="Z435" s="382">
        <v>58154</v>
      </c>
      <c r="AA435" s="383">
        <v>60738</v>
      </c>
      <c r="AB435" s="381">
        <v>51700</v>
      </c>
      <c r="AC435" s="382">
        <v>68250</v>
      </c>
      <c r="AD435" s="382">
        <v>72386</v>
      </c>
      <c r="AE435" s="382">
        <v>76522</v>
      </c>
      <c r="AF435" s="382">
        <v>80658</v>
      </c>
      <c r="AG435" s="382">
        <v>84794</v>
      </c>
      <c r="AH435" s="382">
        <v>88930</v>
      </c>
      <c r="AI435" s="382">
        <v>93066</v>
      </c>
      <c r="AJ435" s="383">
        <v>97202</v>
      </c>
      <c r="AL435" s="382">
        <v>32550</v>
      </c>
      <c r="AM435" s="382">
        <v>43000</v>
      </c>
      <c r="AN435" s="382">
        <v>45604</v>
      </c>
      <c r="AO435" s="382">
        <v>48208</v>
      </c>
      <c r="AP435" s="382">
        <v>50812</v>
      </c>
      <c r="AQ435" s="382">
        <v>53416</v>
      </c>
      <c r="AR435" s="382">
        <v>56020</v>
      </c>
      <c r="AS435" s="382">
        <v>58624</v>
      </c>
      <c r="AT435" s="382">
        <v>61228</v>
      </c>
      <c r="AU435" s="381">
        <v>52100</v>
      </c>
      <c r="AV435" s="382">
        <v>68750</v>
      </c>
      <c r="AW435" s="382">
        <v>72918</v>
      </c>
      <c r="AX435" s="382">
        <v>77086</v>
      </c>
      <c r="AY435" s="382">
        <v>81254</v>
      </c>
      <c r="AZ435" s="382">
        <v>85422</v>
      </c>
      <c r="BA435" s="382">
        <v>89590</v>
      </c>
      <c r="BB435" s="382">
        <v>93758</v>
      </c>
      <c r="BC435" s="383">
        <v>97926</v>
      </c>
      <c r="BE435">
        <v>36400</v>
      </c>
      <c r="BF435">
        <v>48050</v>
      </c>
      <c r="BG435">
        <v>50962</v>
      </c>
      <c r="BH435">
        <v>53874</v>
      </c>
      <c r="BI435">
        <v>56786</v>
      </c>
      <c r="BJ435">
        <v>59698</v>
      </c>
      <c r="BK435">
        <v>62610</v>
      </c>
      <c r="BL435">
        <v>65522</v>
      </c>
      <c r="BM435">
        <v>68434</v>
      </c>
      <c r="BN435">
        <v>58250</v>
      </c>
      <c r="BO435">
        <v>76900</v>
      </c>
      <c r="BP435">
        <v>81560</v>
      </c>
      <c r="BQ435">
        <v>86220</v>
      </c>
      <c r="BR435">
        <v>90880</v>
      </c>
      <c r="BS435">
        <v>95540</v>
      </c>
      <c r="BT435">
        <v>100200</v>
      </c>
      <c r="BU435">
        <v>104860</v>
      </c>
      <c r="BV435">
        <v>109520</v>
      </c>
    </row>
    <row r="436" spans="1:74" x14ac:dyDescent="0.35">
      <c r="A436" s="298" t="s">
        <v>626</v>
      </c>
      <c r="C436" s="300">
        <v>37600</v>
      </c>
      <c r="D436" s="300">
        <v>37600</v>
      </c>
      <c r="E436" s="300">
        <v>43240</v>
      </c>
      <c r="F436" s="300">
        <v>43240</v>
      </c>
      <c r="G436" s="300">
        <v>43240</v>
      </c>
      <c r="H436" s="300">
        <v>43240</v>
      </c>
      <c r="I436" s="300">
        <v>43240</v>
      </c>
      <c r="J436" s="300">
        <v>43240</v>
      </c>
      <c r="K436" s="300">
        <v>45300</v>
      </c>
      <c r="L436" s="300">
        <v>47900</v>
      </c>
      <c r="M436" s="300">
        <v>50500</v>
      </c>
      <c r="N436" s="300">
        <v>53100</v>
      </c>
      <c r="O436" s="300">
        <v>55650</v>
      </c>
      <c r="P436" s="300">
        <v>58250</v>
      </c>
      <c r="Q436" s="300">
        <v>60850</v>
      </c>
      <c r="S436" s="381">
        <v>33150</v>
      </c>
      <c r="T436" s="382">
        <v>43800</v>
      </c>
      <c r="U436" s="382">
        <v>46452</v>
      </c>
      <c r="V436" s="382">
        <v>49104</v>
      </c>
      <c r="W436" s="382">
        <v>51756</v>
      </c>
      <c r="X436" s="382">
        <v>54408</v>
      </c>
      <c r="Y436" s="382">
        <v>57060</v>
      </c>
      <c r="Z436" s="382">
        <v>59712</v>
      </c>
      <c r="AA436" s="383">
        <v>62364</v>
      </c>
      <c r="AB436" s="381">
        <v>53050</v>
      </c>
      <c r="AC436" s="382">
        <v>70050</v>
      </c>
      <c r="AD436" s="382">
        <v>74294</v>
      </c>
      <c r="AE436" s="382">
        <v>78538</v>
      </c>
      <c r="AF436" s="382">
        <v>82782</v>
      </c>
      <c r="AG436" s="382">
        <v>87026</v>
      </c>
      <c r="AH436" s="382">
        <v>91270</v>
      </c>
      <c r="AI436" s="382">
        <v>95514</v>
      </c>
      <c r="AJ436" s="383">
        <v>99758</v>
      </c>
      <c r="AL436" s="382">
        <v>33550</v>
      </c>
      <c r="AM436" s="382">
        <v>44300</v>
      </c>
      <c r="AN436" s="382">
        <v>46984</v>
      </c>
      <c r="AO436" s="382">
        <v>49668</v>
      </c>
      <c r="AP436" s="382">
        <v>52352</v>
      </c>
      <c r="AQ436" s="382">
        <v>55036</v>
      </c>
      <c r="AR436" s="382">
        <v>57720</v>
      </c>
      <c r="AS436" s="382">
        <v>60404</v>
      </c>
      <c r="AT436" s="382">
        <v>63088</v>
      </c>
      <c r="AU436" s="381">
        <v>53700</v>
      </c>
      <c r="AV436" s="382">
        <v>70900</v>
      </c>
      <c r="AW436" s="382">
        <v>75196</v>
      </c>
      <c r="AX436" s="382">
        <v>79492</v>
      </c>
      <c r="AY436" s="382">
        <v>83788</v>
      </c>
      <c r="AZ436" s="382">
        <v>88084</v>
      </c>
      <c r="BA436" s="382">
        <v>92380</v>
      </c>
      <c r="BB436" s="382">
        <v>96676</v>
      </c>
      <c r="BC436" s="383">
        <v>100972</v>
      </c>
      <c r="BE436">
        <v>36700</v>
      </c>
      <c r="BF436">
        <v>48450</v>
      </c>
      <c r="BG436">
        <v>51386</v>
      </c>
      <c r="BH436">
        <v>54322</v>
      </c>
      <c r="BI436">
        <v>57258</v>
      </c>
      <c r="BJ436">
        <v>60194</v>
      </c>
      <c r="BK436">
        <v>63130</v>
      </c>
      <c r="BL436">
        <v>66066</v>
      </c>
      <c r="BM436">
        <v>69002</v>
      </c>
      <c r="BN436">
        <v>58700</v>
      </c>
      <c r="BO436">
        <v>77500</v>
      </c>
      <c r="BP436">
        <v>82196</v>
      </c>
      <c r="BQ436">
        <v>86892</v>
      </c>
      <c r="BR436">
        <v>91588</v>
      </c>
      <c r="BS436">
        <v>96284</v>
      </c>
      <c r="BT436">
        <v>100980</v>
      </c>
      <c r="BU436">
        <v>105676</v>
      </c>
      <c r="BV436">
        <v>110372</v>
      </c>
    </row>
    <row r="437" spans="1:74" x14ac:dyDescent="0.35">
      <c r="A437" s="298" t="s">
        <v>627</v>
      </c>
      <c r="C437" s="300">
        <v>37600</v>
      </c>
      <c r="D437" s="300">
        <v>37600</v>
      </c>
      <c r="E437" s="300">
        <v>43240</v>
      </c>
      <c r="F437" s="300">
        <v>43240</v>
      </c>
      <c r="G437" s="300">
        <v>43240</v>
      </c>
      <c r="H437" s="300">
        <v>43240</v>
      </c>
      <c r="I437" s="300">
        <v>43240</v>
      </c>
      <c r="J437" s="300">
        <v>43240</v>
      </c>
      <c r="K437" s="300">
        <v>45250</v>
      </c>
      <c r="L437" s="300">
        <v>47850</v>
      </c>
      <c r="M437" s="300">
        <v>50400</v>
      </c>
      <c r="N437" s="300">
        <v>53000</v>
      </c>
      <c r="O437" s="300">
        <v>55600</v>
      </c>
      <c r="P437" s="300">
        <v>58150</v>
      </c>
      <c r="Q437" s="300">
        <v>60750</v>
      </c>
      <c r="S437" s="381">
        <v>32300</v>
      </c>
      <c r="T437" s="382">
        <v>42650</v>
      </c>
      <c r="U437" s="382">
        <v>45234</v>
      </c>
      <c r="V437" s="382">
        <v>47818</v>
      </c>
      <c r="W437" s="382">
        <v>50402</v>
      </c>
      <c r="X437" s="382">
        <v>52986</v>
      </c>
      <c r="Y437" s="382">
        <v>55570</v>
      </c>
      <c r="Z437" s="382">
        <v>58154</v>
      </c>
      <c r="AA437" s="383">
        <v>60738</v>
      </c>
      <c r="AB437" s="381">
        <v>51700</v>
      </c>
      <c r="AC437" s="382">
        <v>68250</v>
      </c>
      <c r="AD437" s="382">
        <v>72386</v>
      </c>
      <c r="AE437" s="382">
        <v>76522</v>
      </c>
      <c r="AF437" s="382">
        <v>80658</v>
      </c>
      <c r="AG437" s="382">
        <v>84794</v>
      </c>
      <c r="AH437" s="382">
        <v>88930</v>
      </c>
      <c r="AI437" s="382">
        <v>93066</v>
      </c>
      <c r="AJ437" s="383">
        <v>97202</v>
      </c>
      <c r="AL437" s="382">
        <v>32550</v>
      </c>
      <c r="AM437" s="382">
        <v>43000</v>
      </c>
      <c r="AN437" s="382">
        <v>45604</v>
      </c>
      <c r="AO437" s="382">
        <v>48208</v>
      </c>
      <c r="AP437" s="382">
        <v>50812</v>
      </c>
      <c r="AQ437" s="382">
        <v>53416</v>
      </c>
      <c r="AR437" s="382">
        <v>56020</v>
      </c>
      <c r="AS437" s="382">
        <v>58624</v>
      </c>
      <c r="AT437" s="382">
        <v>61228</v>
      </c>
      <c r="AU437" s="381">
        <v>52100</v>
      </c>
      <c r="AV437" s="382">
        <v>68750</v>
      </c>
      <c r="AW437" s="382">
        <v>72918</v>
      </c>
      <c r="AX437" s="382">
        <v>77086</v>
      </c>
      <c r="AY437" s="382">
        <v>81254</v>
      </c>
      <c r="AZ437" s="382">
        <v>85422</v>
      </c>
      <c r="BA437" s="382">
        <v>89590</v>
      </c>
      <c r="BB437" s="382">
        <v>93758</v>
      </c>
      <c r="BC437" s="383">
        <v>97926</v>
      </c>
      <c r="BE437">
        <v>36400</v>
      </c>
      <c r="BF437">
        <v>48050</v>
      </c>
      <c r="BG437">
        <v>50962</v>
      </c>
      <c r="BH437">
        <v>53874</v>
      </c>
      <c r="BI437">
        <v>56786</v>
      </c>
      <c r="BJ437">
        <v>59698</v>
      </c>
      <c r="BK437">
        <v>62610</v>
      </c>
      <c r="BL437">
        <v>65522</v>
      </c>
      <c r="BM437">
        <v>68434</v>
      </c>
      <c r="BN437">
        <v>58250</v>
      </c>
      <c r="BO437">
        <v>76900</v>
      </c>
      <c r="BP437">
        <v>81560</v>
      </c>
      <c r="BQ437">
        <v>86220</v>
      </c>
      <c r="BR437">
        <v>90880</v>
      </c>
      <c r="BS437">
        <v>95540</v>
      </c>
      <c r="BT437">
        <v>100200</v>
      </c>
      <c r="BU437">
        <v>104860</v>
      </c>
      <c r="BV437">
        <v>109520</v>
      </c>
    </row>
    <row r="438" spans="1:74" x14ac:dyDescent="0.35">
      <c r="A438" s="298" t="s">
        <v>628</v>
      </c>
      <c r="C438" s="300">
        <v>37600</v>
      </c>
      <c r="D438" s="300">
        <v>37600</v>
      </c>
      <c r="E438" s="300">
        <v>43240</v>
      </c>
      <c r="F438" s="300">
        <v>43240</v>
      </c>
      <c r="G438" s="300">
        <v>43240</v>
      </c>
      <c r="H438" s="300">
        <v>43240</v>
      </c>
      <c r="I438" s="300">
        <v>43240</v>
      </c>
      <c r="J438" s="300">
        <v>45900</v>
      </c>
      <c r="K438" s="300">
        <v>48650</v>
      </c>
      <c r="L438" s="300">
        <v>51450</v>
      </c>
      <c r="M438" s="300">
        <v>54250</v>
      </c>
      <c r="N438" s="300">
        <v>57000</v>
      </c>
      <c r="O438" s="300">
        <v>59800</v>
      </c>
      <c r="P438" s="300">
        <v>62550</v>
      </c>
      <c r="Q438" s="300">
        <v>65350</v>
      </c>
      <c r="S438" s="381">
        <v>34750</v>
      </c>
      <c r="T438" s="382">
        <v>45900</v>
      </c>
      <c r="U438" s="382">
        <v>48680</v>
      </c>
      <c r="V438" s="382">
        <v>51460</v>
      </c>
      <c r="W438" s="382">
        <v>54240</v>
      </c>
      <c r="X438" s="382">
        <v>57020</v>
      </c>
      <c r="Y438" s="382">
        <v>59800</v>
      </c>
      <c r="Z438" s="382">
        <v>62580</v>
      </c>
      <c r="AA438" s="383">
        <v>65360</v>
      </c>
      <c r="AB438" s="381">
        <v>55600</v>
      </c>
      <c r="AC438" s="382">
        <v>73400</v>
      </c>
      <c r="AD438" s="382">
        <v>77848</v>
      </c>
      <c r="AE438" s="382">
        <v>82296</v>
      </c>
      <c r="AF438" s="382">
        <v>86744</v>
      </c>
      <c r="AG438" s="382">
        <v>91192</v>
      </c>
      <c r="AH438" s="382">
        <v>95640</v>
      </c>
      <c r="AI438" s="382">
        <v>100088</v>
      </c>
      <c r="AJ438" s="383">
        <v>104536</v>
      </c>
      <c r="AL438" s="382">
        <v>34750</v>
      </c>
      <c r="AM438" s="382">
        <v>45900</v>
      </c>
      <c r="AN438" s="382">
        <v>48680</v>
      </c>
      <c r="AO438" s="382">
        <v>51460</v>
      </c>
      <c r="AP438" s="382">
        <v>54240</v>
      </c>
      <c r="AQ438" s="382">
        <v>57020</v>
      </c>
      <c r="AR438" s="382">
        <v>59800</v>
      </c>
      <c r="AS438" s="382">
        <v>62580</v>
      </c>
      <c r="AT438" s="382">
        <v>65360</v>
      </c>
      <c r="AU438" s="381">
        <v>55600</v>
      </c>
      <c r="AV438" s="382">
        <v>73400</v>
      </c>
      <c r="AW438" s="382">
        <v>77848</v>
      </c>
      <c r="AX438" s="382">
        <v>82296</v>
      </c>
      <c r="AY438" s="382">
        <v>86744</v>
      </c>
      <c r="AZ438" s="382">
        <v>91192</v>
      </c>
      <c r="BA438" s="382">
        <v>95640</v>
      </c>
      <c r="BB438" s="382">
        <v>100088</v>
      </c>
      <c r="BC438" s="383">
        <v>104536</v>
      </c>
      <c r="BE438">
        <v>36700</v>
      </c>
      <c r="BF438">
        <v>48450</v>
      </c>
      <c r="BG438">
        <v>51386</v>
      </c>
      <c r="BH438">
        <v>54322</v>
      </c>
      <c r="BI438">
        <v>57258</v>
      </c>
      <c r="BJ438">
        <v>60194</v>
      </c>
      <c r="BK438">
        <v>63130</v>
      </c>
      <c r="BL438">
        <v>66066</v>
      </c>
      <c r="BM438">
        <v>69002</v>
      </c>
      <c r="BN438">
        <v>58700</v>
      </c>
      <c r="BO438">
        <v>77500</v>
      </c>
      <c r="BP438">
        <v>82196</v>
      </c>
      <c r="BQ438">
        <v>86892</v>
      </c>
      <c r="BR438">
        <v>91588</v>
      </c>
      <c r="BS438">
        <v>96284</v>
      </c>
      <c r="BT438">
        <v>100980</v>
      </c>
      <c r="BU438">
        <v>105676</v>
      </c>
      <c r="BV438">
        <v>110372</v>
      </c>
    </row>
    <row r="439" spans="1:74" x14ac:dyDescent="0.35">
      <c r="A439" s="298" t="s">
        <v>629</v>
      </c>
      <c r="C439" s="300">
        <v>37600</v>
      </c>
      <c r="D439" s="300">
        <v>37600</v>
      </c>
      <c r="E439" s="300">
        <v>43240</v>
      </c>
      <c r="F439" s="300">
        <v>43240</v>
      </c>
      <c r="G439" s="300">
        <v>43240</v>
      </c>
      <c r="H439" s="300">
        <v>43240</v>
      </c>
      <c r="I439" s="300">
        <v>44600</v>
      </c>
      <c r="J439" s="300">
        <v>47500</v>
      </c>
      <c r="K439" s="300">
        <v>50350</v>
      </c>
      <c r="L439" s="300">
        <v>53250</v>
      </c>
      <c r="M439" s="300">
        <v>56100</v>
      </c>
      <c r="N439" s="300">
        <v>59000</v>
      </c>
      <c r="O439" s="300">
        <v>61850</v>
      </c>
      <c r="P439" s="300">
        <v>64750</v>
      </c>
      <c r="Q439" s="300">
        <v>67600</v>
      </c>
      <c r="S439" s="381">
        <v>35950</v>
      </c>
      <c r="T439" s="382">
        <v>47500</v>
      </c>
      <c r="U439" s="382">
        <v>50376</v>
      </c>
      <c r="V439" s="382">
        <v>53252</v>
      </c>
      <c r="W439" s="382">
        <v>56128</v>
      </c>
      <c r="X439" s="382">
        <v>59004</v>
      </c>
      <c r="Y439" s="382">
        <v>61880</v>
      </c>
      <c r="Z439" s="382">
        <v>64756</v>
      </c>
      <c r="AA439" s="383">
        <v>67632</v>
      </c>
      <c r="AB439" s="381">
        <v>57500</v>
      </c>
      <c r="AC439" s="382">
        <v>75900</v>
      </c>
      <c r="AD439" s="382">
        <v>80500</v>
      </c>
      <c r="AE439" s="382">
        <v>85100</v>
      </c>
      <c r="AF439" s="382">
        <v>89700</v>
      </c>
      <c r="AG439" s="382">
        <v>94300</v>
      </c>
      <c r="AH439" s="382">
        <v>98900</v>
      </c>
      <c r="AI439" s="382">
        <v>103500</v>
      </c>
      <c r="AJ439" s="383">
        <v>108100</v>
      </c>
      <c r="AL439" s="382">
        <v>36550</v>
      </c>
      <c r="AM439" s="382">
        <v>48250</v>
      </c>
      <c r="AN439" s="382">
        <v>51174</v>
      </c>
      <c r="AO439" s="382">
        <v>54098</v>
      </c>
      <c r="AP439" s="382">
        <v>57022</v>
      </c>
      <c r="AQ439" s="382">
        <v>59946</v>
      </c>
      <c r="AR439" s="382">
        <v>62870</v>
      </c>
      <c r="AS439" s="382">
        <v>65794</v>
      </c>
      <c r="AT439" s="382">
        <v>68718</v>
      </c>
      <c r="AU439" s="381">
        <v>58500</v>
      </c>
      <c r="AV439" s="382">
        <v>77200</v>
      </c>
      <c r="AW439" s="382">
        <v>81880</v>
      </c>
      <c r="AX439" s="382">
        <v>86560</v>
      </c>
      <c r="AY439" s="382">
        <v>91240</v>
      </c>
      <c r="AZ439" s="382">
        <v>95920</v>
      </c>
      <c r="BA439" s="382">
        <v>100600</v>
      </c>
      <c r="BB439" s="382">
        <v>105280</v>
      </c>
      <c r="BC439" s="383">
        <v>109960</v>
      </c>
      <c r="BE439">
        <v>38550</v>
      </c>
      <c r="BF439">
        <v>50900</v>
      </c>
      <c r="BG439">
        <v>53984</v>
      </c>
      <c r="BH439">
        <v>57068</v>
      </c>
      <c r="BI439">
        <v>60152</v>
      </c>
      <c r="BJ439">
        <v>63236</v>
      </c>
      <c r="BK439">
        <v>66320</v>
      </c>
      <c r="BL439">
        <v>69404</v>
      </c>
      <c r="BM439">
        <v>72488</v>
      </c>
      <c r="BN439">
        <v>61700</v>
      </c>
      <c r="BO439">
        <v>81450</v>
      </c>
      <c r="BP439">
        <v>86386</v>
      </c>
      <c r="BQ439">
        <v>91322</v>
      </c>
      <c r="BR439">
        <v>96258</v>
      </c>
      <c r="BS439">
        <v>101194</v>
      </c>
      <c r="BT439">
        <v>106130</v>
      </c>
      <c r="BU439">
        <v>111066</v>
      </c>
      <c r="BV439">
        <v>116002</v>
      </c>
    </row>
    <row r="440" spans="1:74" x14ac:dyDescent="0.35">
      <c r="A440" s="298" t="s">
        <v>630</v>
      </c>
      <c r="C440" s="300">
        <v>37600</v>
      </c>
      <c r="D440" s="300">
        <v>37600</v>
      </c>
      <c r="E440" s="300">
        <v>43240</v>
      </c>
      <c r="F440" s="300">
        <v>43240</v>
      </c>
      <c r="G440" s="300">
        <v>43240</v>
      </c>
      <c r="H440" s="300">
        <v>43240</v>
      </c>
      <c r="I440" s="300">
        <v>43800</v>
      </c>
      <c r="J440" s="300">
        <v>46600</v>
      </c>
      <c r="K440" s="300">
        <v>49450</v>
      </c>
      <c r="L440" s="300">
        <v>52250</v>
      </c>
      <c r="M440" s="300">
        <v>55100</v>
      </c>
      <c r="N440" s="300">
        <v>57900</v>
      </c>
      <c r="O440" s="300">
        <v>60750</v>
      </c>
      <c r="P440" s="300">
        <v>63550</v>
      </c>
      <c r="Q440" s="300">
        <v>66400</v>
      </c>
      <c r="S440" s="381">
        <v>37250</v>
      </c>
      <c r="T440" s="382">
        <v>49200</v>
      </c>
      <c r="U440" s="382">
        <v>52180</v>
      </c>
      <c r="V440" s="382">
        <v>55160</v>
      </c>
      <c r="W440" s="382">
        <v>58140</v>
      </c>
      <c r="X440" s="382">
        <v>61120</v>
      </c>
      <c r="Y440" s="382">
        <v>64100</v>
      </c>
      <c r="Z440" s="382">
        <v>67080</v>
      </c>
      <c r="AA440" s="383">
        <v>70060</v>
      </c>
      <c r="AB440" s="381">
        <v>59600</v>
      </c>
      <c r="AC440" s="382">
        <v>78650</v>
      </c>
      <c r="AD440" s="382">
        <v>83418</v>
      </c>
      <c r="AE440" s="382">
        <v>88186</v>
      </c>
      <c r="AF440" s="382">
        <v>92954</v>
      </c>
      <c r="AG440" s="382">
        <v>97722</v>
      </c>
      <c r="AH440" s="382">
        <v>102490</v>
      </c>
      <c r="AI440" s="382">
        <v>107258</v>
      </c>
      <c r="AJ440" s="383">
        <v>112026</v>
      </c>
      <c r="AL440" s="382">
        <v>37250</v>
      </c>
      <c r="AM440" s="382">
        <v>49200</v>
      </c>
      <c r="AN440" s="382">
        <v>52180</v>
      </c>
      <c r="AO440" s="382">
        <v>55160</v>
      </c>
      <c r="AP440" s="382">
        <v>58140</v>
      </c>
      <c r="AQ440" s="382">
        <v>61120</v>
      </c>
      <c r="AR440" s="382">
        <v>64100</v>
      </c>
      <c r="AS440" s="382">
        <v>67080</v>
      </c>
      <c r="AT440" s="382">
        <v>70060</v>
      </c>
      <c r="AU440" s="381">
        <v>59600</v>
      </c>
      <c r="AV440" s="382">
        <v>78650</v>
      </c>
      <c r="AW440" s="382">
        <v>83418</v>
      </c>
      <c r="AX440" s="382">
        <v>88186</v>
      </c>
      <c r="AY440" s="382">
        <v>92954</v>
      </c>
      <c r="AZ440" s="382">
        <v>97722</v>
      </c>
      <c r="BA440" s="382">
        <v>102490</v>
      </c>
      <c r="BB440" s="382">
        <v>107258</v>
      </c>
      <c r="BC440" s="383">
        <v>112026</v>
      </c>
      <c r="BE440">
        <v>39900</v>
      </c>
      <c r="BF440">
        <v>52700</v>
      </c>
      <c r="BG440">
        <v>55892</v>
      </c>
      <c r="BH440">
        <v>59084</v>
      </c>
      <c r="BI440">
        <v>62276</v>
      </c>
      <c r="BJ440">
        <v>65468</v>
      </c>
      <c r="BK440">
        <v>68660</v>
      </c>
      <c r="BL440">
        <v>71852</v>
      </c>
      <c r="BM440">
        <v>75044</v>
      </c>
      <c r="BN440">
        <v>63850</v>
      </c>
      <c r="BO440">
        <v>84300</v>
      </c>
      <c r="BP440">
        <v>89408</v>
      </c>
      <c r="BQ440">
        <v>94516</v>
      </c>
      <c r="BR440">
        <v>99624</v>
      </c>
      <c r="BS440">
        <v>104732</v>
      </c>
      <c r="BT440">
        <v>109840</v>
      </c>
      <c r="BU440">
        <v>114948</v>
      </c>
      <c r="BV440">
        <v>120056</v>
      </c>
    </row>
    <row r="441" spans="1:74" x14ac:dyDescent="0.35">
      <c r="A441" s="298" t="s">
        <v>631</v>
      </c>
      <c r="C441" s="300">
        <v>37600</v>
      </c>
      <c r="D441" s="300">
        <v>37600</v>
      </c>
      <c r="E441" s="300">
        <v>43240</v>
      </c>
      <c r="F441" s="300">
        <v>43240</v>
      </c>
      <c r="G441" s="300">
        <v>43240</v>
      </c>
      <c r="H441" s="300">
        <v>43240</v>
      </c>
      <c r="I441" s="300">
        <v>45800</v>
      </c>
      <c r="J441" s="300">
        <v>48750</v>
      </c>
      <c r="K441" s="300">
        <v>51700</v>
      </c>
      <c r="L441" s="300">
        <v>54650</v>
      </c>
      <c r="M441" s="300">
        <v>57600</v>
      </c>
      <c r="N441" s="300">
        <v>60550</v>
      </c>
      <c r="O441" s="300">
        <v>63500</v>
      </c>
      <c r="P441" s="300">
        <v>66450</v>
      </c>
      <c r="Q441" s="300">
        <v>69400</v>
      </c>
      <c r="S441" s="381">
        <v>36900</v>
      </c>
      <c r="T441" s="382">
        <v>48750</v>
      </c>
      <c r="U441" s="382">
        <v>51702</v>
      </c>
      <c r="V441" s="382">
        <v>54654</v>
      </c>
      <c r="W441" s="382">
        <v>57606</v>
      </c>
      <c r="X441" s="382">
        <v>60558</v>
      </c>
      <c r="Y441" s="382">
        <v>63510</v>
      </c>
      <c r="Z441" s="382">
        <v>66462</v>
      </c>
      <c r="AA441" s="383">
        <v>69414</v>
      </c>
      <c r="AB441" s="381">
        <v>59050</v>
      </c>
      <c r="AC441" s="382">
        <v>77950</v>
      </c>
      <c r="AD441" s="382">
        <v>82674</v>
      </c>
      <c r="AE441" s="382">
        <v>87398</v>
      </c>
      <c r="AF441" s="382">
        <v>92122</v>
      </c>
      <c r="AG441" s="382">
        <v>96846</v>
      </c>
      <c r="AH441" s="382">
        <v>101570</v>
      </c>
      <c r="AI441" s="382">
        <v>106294</v>
      </c>
      <c r="AJ441" s="383">
        <v>111018</v>
      </c>
      <c r="AL441" s="382">
        <v>36900</v>
      </c>
      <c r="AM441" s="382">
        <v>48750</v>
      </c>
      <c r="AN441" s="382">
        <v>51702</v>
      </c>
      <c r="AO441" s="382">
        <v>54654</v>
      </c>
      <c r="AP441" s="382">
        <v>57606</v>
      </c>
      <c r="AQ441" s="382">
        <v>60558</v>
      </c>
      <c r="AR441" s="382">
        <v>63510</v>
      </c>
      <c r="AS441" s="382">
        <v>66462</v>
      </c>
      <c r="AT441" s="382">
        <v>69414</v>
      </c>
      <c r="AU441" s="381">
        <v>59050</v>
      </c>
      <c r="AV441" s="382">
        <v>77950</v>
      </c>
      <c r="AW441" s="382">
        <v>82674</v>
      </c>
      <c r="AX441" s="382">
        <v>87398</v>
      </c>
      <c r="AY441" s="382">
        <v>92122</v>
      </c>
      <c r="AZ441" s="382">
        <v>96846</v>
      </c>
      <c r="BA441" s="382">
        <v>101570</v>
      </c>
      <c r="BB441" s="382">
        <v>106294</v>
      </c>
      <c r="BC441" s="383">
        <v>111018</v>
      </c>
      <c r="BE441">
        <v>41200</v>
      </c>
      <c r="BF441">
        <v>54400</v>
      </c>
      <c r="BG441">
        <v>57696</v>
      </c>
      <c r="BH441">
        <v>60992</v>
      </c>
      <c r="BI441">
        <v>64288</v>
      </c>
      <c r="BJ441">
        <v>67584</v>
      </c>
      <c r="BK441">
        <v>70880</v>
      </c>
      <c r="BL441">
        <v>74176</v>
      </c>
      <c r="BM441">
        <v>77472</v>
      </c>
      <c r="BN441">
        <v>65900</v>
      </c>
      <c r="BO441">
        <v>87000</v>
      </c>
      <c r="BP441">
        <v>92272</v>
      </c>
      <c r="BQ441">
        <v>97544</v>
      </c>
      <c r="BR441">
        <v>102816</v>
      </c>
      <c r="BS441">
        <v>108088</v>
      </c>
      <c r="BT441">
        <v>113360</v>
      </c>
      <c r="BU441">
        <v>118632</v>
      </c>
      <c r="BV441">
        <v>123904</v>
      </c>
    </row>
    <row r="442" spans="1:74" x14ac:dyDescent="0.35">
      <c r="A442" s="298" t="s">
        <v>632</v>
      </c>
      <c r="C442" s="300">
        <v>37700</v>
      </c>
      <c r="D442" s="300">
        <v>37700</v>
      </c>
      <c r="E442" s="300">
        <v>43355</v>
      </c>
      <c r="F442" s="300">
        <v>43355</v>
      </c>
      <c r="G442" s="300">
        <v>43355</v>
      </c>
      <c r="H442" s="300">
        <v>45100</v>
      </c>
      <c r="I442" s="300">
        <v>48200</v>
      </c>
      <c r="J442" s="300">
        <v>51300</v>
      </c>
      <c r="K442" s="300">
        <v>54400</v>
      </c>
      <c r="L442" s="300">
        <v>57500</v>
      </c>
      <c r="M442" s="300">
        <v>60650</v>
      </c>
      <c r="N442" s="300">
        <v>63750</v>
      </c>
      <c r="O442" s="300">
        <v>66850</v>
      </c>
      <c r="P442" s="300">
        <v>69950</v>
      </c>
      <c r="Q442" s="300">
        <v>73050</v>
      </c>
      <c r="S442" s="381">
        <v>38850</v>
      </c>
      <c r="T442" s="382">
        <v>51300</v>
      </c>
      <c r="U442" s="382">
        <v>54408</v>
      </c>
      <c r="V442" s="382">
        <v>57516</v>
      </c>
      <c r="W442" s="382">
        <v>60624</v>
      </c>
      <c r="X442" s="382">
        <v>63732</v>
      </c>
      <c r="Y442" s="382">
        <v>66840</v>
      </c>
      <c r="Z442" s="382">
        <v>69948</v>
      </c>
      <c r="AA442" s="383">
        <v>73056</v>
      </c>
      <c r="AB442" s="381">
        <v>62150</v>
      </c>
      <c r="AC442" s="382">
        <v>82050</v>
      </c>
      <c r="AD442" s="382">
        <v>87022</v>
      </c>
      <c r="AE442" s="382">
        <v>91994</v>
      </c>
      <c r="AF442" s="382">
        <v>96966</v>
      </c>
      <c r="AG442" s="382">
        <v>101938</v>
      </c>
      <c r="AH442" s="382">
        <v>106910</v>
      </c>
      <c r="AI442" s="382">
        <v>111882</v>
      </c>
      <c r="AJ442" s="383">
        <v>116854</v>
      </c>
      <c r="AL442" s="382">
        <v>38850</v>
      </c>
      <c r="AM442" s="382">
        <v>51300</v>
      </c>
      <c r="AN442" s="382">
        <v>54408</v>
      </c>
      <c r="AO442" s="382">
        <v>57516</v>
      </c>
      <c r="AP442" s="382">
        <v>60624</v>
      </c>
      <c r="AQ442" s="382">
        <v>63732</v>
      </c>
      <c r="AR442" s="382">
        <v>66840</v>
      </c>
      <c r="AS442" s="382">
        <v>69948</v>
      </c>
      <c r="AT442" s="382">
        <v>73056</v>
      </c>
      <c r="AU442" s="381">
        <v>62150</v>
      </c>
      <c r="AV442" s="382">
        <v>82050</v>
      </c>
      <c r="AW442" s="382">
        <v>87022</v>
      </c>
      <c r="AX442" s="382">
        <v>91994</v>
      </c>
      <c r="AY442" s="382">
        <v>96966</v>
      </c>
      <c r="AZ442" s="382">
        <v>101938</v>
      </c>
      <c r="BA442" s="382">
        <v>106910</v>
      </c>
      <c r="BB442" s="382">
        <v>111882</v>
      </c>
      <c r="BC442" s="383">
        <v>116854</v>
      </c>
      <c r="BE442">
        <v>41350</v>
      </c>
      <c r="BF442">
        <v>54600</v>
      </c>
      <c r="BG442">
        <v>57908</v>
      </c>
      <c r="BH442">
        <v>61216</v>
      </c>
      <c r="BI442">
        <v>64524</v>
      </c>
      <c r="BJ442">
        <v>67832</v>
      </c>
      <c r="BK442">
        <v>71140</v>
      </c>
      <c r="BL442">
        <v>74448</v>
      </c>
      <c r="BM442">
        <v>77756</v>
      </c>
      <c r="BN442">
        <v>66150</v>
      </c>
      <c r="BO442">
        <v>87300</v>
      </c>
      <c r="BP442">
        <v>92592</v>
      </c>
      <c r="BQ442">
        <v>97884</v>
      </c>
      <c r="BR442">
        <v>103176</v>
      </c>
      <c r="BS442">
        <v>108468</v>
      </c>
      <c r="BT442">
        <v>113760</v>
      </c>
      <c r="BU442">
        <v>119052</v>
      </c>
      <c r="BV442">
        <v>124344</v>
      </c>
    </row>
    <row r="443" spans="1:74" x14ac:dyDescent="0.35">
      <c r="A443" s="298" t="s">
        <v>633</v>
      </c>
      <c r="C443" s="300">
        <v>39700</v>
      </c>
      <c r="D443" s="300">
        <v>39700</v>
      </c>
      <c r="E443" s="300">
        <v>45655</v>
      </c>
      <c r="F443" s="300">
        <v>45655</v>
      </c>
      <c r="G443" s="300">
        <v>46300</v>
      </c>
      <c r="H443" s="300">
        <v>49750</v>
      </c>
      <c r="I443" s="300">
        <v>53150</v>
      </c>
      <c r="J443" s="300">
        <v>56600</v>
      </c>
      <c r="K443" s="300">
        <v>60000</v>
      </c>
      <c r="L443" s="300">
        <v>63450</v>
      </c>
      <c r="M443" s="300">
        <v>66850</v>
      </c>
      <c r="N443" s="300">
        <v>70300</v>
      </c>
      <c r="O443" s="300">
        <v>73750</v>
      </c>
      <c r="P443" s="300">
        <v>77150</v>
      </c>
      <c r="Q443" s="300">
        <v>80600</v>
      </c>
      <c r="S443" s="381">
        <v>42850</v>
      </c>
      <c r="T443" s="382">
        <v>56600</v>
      </c>
      <c r="U443" s="382">
        <v>60028</v>
      </c>
      <c r="V443" s="382">
        <v>63456</v>
      </c>
      <c r="W443" s="382">
        <v>66884</v>
      </c>
      <c r="X443" s="382">
        <v>70312</v>
      </c>
      <c r="Y443" s="382">
        <v>73740</v>
      </c>
      <c r="Z443" s="382">
        <v>77168</v>
      </c>
      <c r="AA443" s="383">
        <v>80596</v>
      </c>
      <c r="AB443" s="381">
        <v>68550</v>
      </c>
      <c r="AC443" s="382">
        <v>90500</v>
      </c>
      <c r="AD443" s="382">
        <v>95984</v>
      </c>
      <c r="AE443" s="382">
        <v>101468</v>
      </c>
      <c r="AF443" s="382">
        <v>106952</v>
      </c>
      <c r="AG443" s="382">
        <v>112436</v>
      </c>
      <c r="AH443" s="382">
        <v>117920</v>
      </c>
      <c r="AI443" s="382">
        <v>123404</v>
      </c>
      <c r="AJ443" s="383">
        <v>128888</v>
      </c>
      <c r="AL443" s="382">
        <v>43700</v>
      </c>
      <c r="AM443" s="382">
        <v>57700</v>
      </c>
      <c r="AN443" s="382">
        <v>61196</v>
      </c>
      <c r="AO443" s="382">
        <v>64692</v>
      </c>
      <c r="AP443" s="382">
        <v>68188</v>
      </c>
      <c r="AQ443" s="382">
        <v>71684</v>
      </c>
      <c r="AR443" s="382">
        <v>75180</v>
      </c>
      <c r="AS443" s="382">
        <v>78676</v>
      </c>
      <c r="AT443" s="382">
        <v>82172</v>
      </c>
      <c r="AU443" s="381">
        <v>69900</v>
      </c>
      <c r="AV443" s="382">
        <v>92250</v>
      </c>
      <c r="AW443" s="382">
        <v>97842</v>
      </c>
      <c r="AX443" s="382">
        <v>103434</v>
      </c>
      <c r="AY443" s="382">
        <v>109026</v>
      </c>
      <c r="AZ443" s="382">
        <v>114618</v>
      </c>
      <c r="BA443" s="382">
        <v>120210</v>
      </c>
      <c r="BB443" s="382">
        <v>125802</v>
      </c>
      <c r="BC443" s="383">
        <v>131394</v>
      </c>
      <c r="BE443">
        <v>44000</v>
      </c>
      <c r="BF443">
        <v>58100</v>
      </c>
      <c r="BG443">
        <v>61620</v>
      </c>
      <c r="BH443">
        <v>65140</v>
      </c>
      <c r="BI443">
        <v>68660</v>
      </c>
      <c r="BJ443">
        <v>72180</v>
      </c>
      <c r="BK443">
        <v>75700</v>
      </c>
      <c r="BL443">
        <v>79220</v>
      </c>
      <c r="BM443">
        <v>82740</v>
      </c>
      <c r="BN443">
        <v>70400</v>
      </c>
      <c r="BO443">
        <v>92950</v>
      </c>
      <c r="BP443">
        <v>98582</v>
      </c>
      <c r="BQ443">
        <v>104214</v>
      </c>
      <c r="BR443">
        <v>109846</v>
      </c>
      <c r="BS443">
        <v>115478</v>
      </c>
      <c r="BT443">
        <v>121110</v>
      </c>
      <c r="BU443">
        <v>126742</v>
      </c>
      <c r="BV443">
        <v>132374</v>
      </c>
    </row>
    <row r="444" spans="1:74" x14ac:dyDescent="0.35">
      <c r="A444" s="298" t="s">
        <v>634</v>
      </c>
      <c r="C444" s="300">
        <v>37600</v>
      </c>
      <c r="D444" s="300">
        <v>37600</v>
      </c>
      <c r="E444" s="300">
        <v>43240</v>
      </c>
      <c r="F444" s="300">
        <v>43240</v>
      </c>
      <c r="G444" s="300">
        <v>43240</v>
      </c>
      <c r="H444" s="300">
        <v>43240</v>
      </c>
      <c r="I444" s="300">
        <v>43240</v>
      </c>
      <c r="J444" s="300">
        <v>43240</v>
      </c>
      <c r="K444" s="300">
        <v>45250</v>
      </c>
      <c r="L444" s="300">
        <v>47850</v>
      </c>
      <c r="M444" s="300">
        <v>50400</v>
      </c>
      <c r="N444" s="300">
        <v>53000</v>
      </c>
      <c r="O444" s="300">
        <v>55600</v>
      </c>
      <c r="P444" s="300">
        <v>58150</v>
      </c>
      <c r="Q444" s="300">
        <v>60750</v>
      </c>
      <c r="S444" s="381">
        <v>32300</v>
      </c>
      <c r="T444" s="382">
        <v>42650</v>
      </c>
      <c r="U444" s="382">
        <v>45234</v>
      </c>
      <c r="V444" s="382">
        <v>47818</v>
      </c>
      <c r="W444" s="382">
        <v>50402</v>
      </c>
      <c r="X444" s="382">
        <v>52986</v>
      </c>
      <c r="Y444" s="382">
        <v>55570</v>
      </c>
      <c r="Z444" s="382">
        <v>58154</v>
      </c>
      <c r="AA444" s="383">
        <v>60738</v>
      </c>
      <c r="AB444" s="381">
        <v>51700</v>
      </c>
      <c r="AC444" s="382">
        <v>68250</v>
      </c>
      <c r="AD444" s="382">
        <v>72386</v>
      </c>
      <c r="AE444" s="382">
        <v>76522</v>
      </c>
      <c r="AF444" s="382">
        <v>80658</v>
      </c>
      <c r="AG444" s="382">
        <v>84794</v>
      </c>
      <c r="AH444" s="382">
        <v>88930</v>
      </c>
      <c r="AI444" s="382">
        <v>93066</v>
      </c>
      <c r="AJ444" s="383">
        <v>97202</v>
      </c>
      <c r="AL444" s="382">
        <v>32550</v>
      </c>
      <c r="AM444" s="382">
        <v>43000</v>
      </c>
      <c r="AN444" s="382">
        <v>45604</v>
      </c>
      <c r="AO444" s="382">
        <v>48208</v>
      </c>
      <c r="AP444" s="382">
        <v>50812</v>
      </c>
      <c r="AQ444" s="382">
        <v>53416</v>
      </c>
      <c r="AR444" s="382">
        <v>56020</v>
      </c>
      <c r="AS444" s="382">
        <v>58624</v>
      </c>
      <c r="AT444" s="382">
        <v>61228</v>
      </c>
      <c r="AU444" s="381">
        <v>52100</v>
      </c>
      <c r="AV444" s="382">
        <v>68750</v>
      </c>
      <c r="AW444" s="382">
        <v>72918</v>
      </c>
      <c r="AX444" s="382">
        <v>77086</v>
      </c>
      <c r="AY444" s="382">
        <v>81254</v>
      </c>
      <c r="AZ444" s="382">
        <v>85422</v>
      </c>
      <c r="BA444" s="382">
        <v>89590</v>
      </c>
      <c r="BB444" s="382">
        <v>93758</v>
      </c>
      <c r="BC444" s="383">
        <v>97926</v>
      </c>
      <c r="BE444">
        <v>36400</v>
      </c>
      <c r="BF444">
        <v>48050</v>
      </c>
      <c r="BG444">
        <v>50962</v>
      </c>
      <c r="BH444">
        <v>53874</v>
      </c>
      <c r="BI444">
        <v>56786</v>
      </c>
      <c r="BJ444">
        <v>59698</v>
      </c>
      <c r="BK444">
        <v>62610</v>
      </c>
      <c r="BL444">
        <v>65522</v>
      </c>
      <c r="BM444">
        <v>68434</v>
      </c>
      <c r="BN444">
        <v>58250</v>
      </c>
      <c r="BO444">
        <v>76900</v>
      </c>
      <c r="BP444">
        <v>81560</v>
      </c>
      <c r="BQ444">
        <v>86220</v>
      </c>
      <c r="BR444">
        <v>90880</v>
      </c>
      <c r="BS444">
        <v>95540</v>
      </c>
      <c r="BT444">
        <v>100200</v>
      </c>
      <c r="BU444">
        <v>104860</v>
      </c>
      <c r="BV444">
        <v>109520</v>
      </c>
    </row>
    <row r="445" spans="1:74" x14ac:dyDescent="0.35">
      <c r="A445" s="298" t="s">
        <v>635</v>
      </c>
      <c r="C445" s="300">
        <v>37600</v>
      </c>
      <c r="D445" s="300">
        <v>37600</v>
      </c>
      <c r="E445" s="300">
        <v>43240</v>
      </c>
      <c r="F445" s="300">
        <v>43240</v>
      </c>
      <c r="G445" s="300">
        <v>43240</v>
      </c>
      <c r="H445" s="300">
        <v>43240</v>
      </c>
      <c r="I445" s="300">
        <v>43240</v>
      </c>
      <c r="J445" s="300">
        <v>44950</v>
      </c>
      <c r="K445" s="300">
        <v>47700</v>
      </c>
      <c r="L445" s="300">
        <v>50400</v>
      </c>
      <c r="M445" s="300">
        <v>53150</v>
      </c>
      <c r="N445" s="300">
        <v>55850</v>
      </c>
      <c r="O445" s="300">
        <v>58600</v>
      </c>
      <c r="P445" s="300">
        <v>61300</v>
      </c>
      <c r="Q445" s="300">
        <v>64050</v>
      </c>
      <c r="S445" s="381">
        <v>34050</v>
      </c>
      <c r="T445" s="382">
        <v>44950</v>
      </c>
      <c r="U445" s="382">
        <v>47674</v>
      </c>
      <c r="V445" s="382">
        <v>50398</v>
      </c>
      <c r="W445" s="382">
        <v>53122</v>
      </c>
      <c r="X445" s="382">
        <v>55846</v>
      </c>
      <c r="Y445" s="382">
        <v>58570</v>
      </c>
      <c r="Z445" s="382">
        <v>61294</v>
      </c>
      <c r="AA445" s="383">
        <v>64018</v>
      </c>
      <c r="AB445" s="381">
        <v>54500</v>
      </c>
      <c r="AC445" s="382">
        <v>71950</v>
      </c>
      <c r="AD445" s="382">
        <v>76310</v>
      </c>
      <c r="AE445" s="382">
        <v>80670</v>
      </c>
      <c r="AF445" s="382">
        <v>85030</v>
      </c>
      <c r="AG445" s="382">
        <v>89390</v>
      </c>
      <c r="AH445" s="382">
        <v>93750</v>
      </c>
      <c r="AI445" s="382">
        <v>98110</v>
      </c>
      <c r="AJ445" s="383">
        <v>102470</v>
      </c>
      <c r="AL445" s="382">
        <v>34050</v>
      </c>
      <c r="AM445" s="382">
        <v>44950</v>
      </c>
      <c r="AN445" s="382">
        <v>47674</v>
      </c>
      <c r="AO445" s="382">
        <v>50398</v>
      </c>
      <c r="AP445" s="382">
        <v>53122</v>
      </c>
      <c r="AQ445" s="382">
        <v>55846</v>
      </c>
      <c r="AR445" s="382">
        <v>58570</v>
      </c>
      <c r="AS445" s="382">
        <v>61294</v>
      </c>
      <c r="AT445" s="382">
        <v>64018</v>
      </c>
      <c r="AU445" s="381">
        <v>54500</v>
      </c>
      <c r="AV445" s="382">
        <v>71950</v>
      </c>
      <c r="AW445" s="382">
        <v>76310</v>
      </c>
      <c r="AX445" s="382">
        <v>80670</v>
      </c>
      <c r="AY445" s="382">
        <v>85030</v>
      </c>
      <c r="AZ445" s="382">
        <v>89390</v>
      </c>
      <c r="BA445" s="382">
        <v>93750</v>
      </c>
      <c r="BB445" s="382">
        <v>98110</v>
      </c>
      <c r="BC445" s="383">
        <v>102470</v>
      </c>
      <c r="BE445">
        <v>36700</v>
      </c>
      <c r="BF445">
        <v>48450</v>
      </c>
      <c r="BG445">
        <v>51386</v>
      </c>
      <c r="BH445">
        <v>54322</v>
      </c>
      <c r="BI445">
        <v>57258</v>
      </c>
      <c r="BJ445">
        <v>60194</v>
      </c>
      <c r="BK445">
        <v>63130</v>
      </c>
      <c r="BL445">
        <v>66066</v>
      </c>
      <c r="BM445">
        <v>69002</v>
      </c>
      <c r="BN445">
        <v>58700</v>
      </c>
      <c r="BO445">
        <v>77500</v>
      </c>
      <c r="BP445">
        <v>82196</v>
      </c>
      <c r="BQ445">
        <v>86892</v>
      </c>
      <c r="BR445">
        <v>91588</v>
      </c>
      <c r="BS445">
        <v>96284</v>
      </c>
      <c r="BT445">
        <v>100980</v>
      </c>
      <c r="BU445">
        <v>105676</v>
      </c>
      <c r="BV445">
        <v>110372</v>
      </c>
    </row>
    <row r="446" spans="1:74" x14ac:dyDescent="0.35">
      <c r="A446" s="298" t="s">
        <v>636</v>
      </c>
      <c r="C446" s="300">
        <v>37600</v>
      </c>
      <c r="D446" s="300">
        <v>37600</v>
      </c>
      <c r="E446" s="300">
        <v>43240</v>
      </c>
      <c r="F446" s="300">
        <v>43240</v>
      </c>
      <c r="G446" s="300">
        <v>43240</v>
      </c>
      <c r="H446" s="300">
        <v>43240</v>
      </c>
      <c r="I446" s="300">
        <v>43240</v>
      </c>
      <c r="J446" s="300">
        <v>43240</v>
      </c>
      <c r="K446" s="300">
        <v>45250</v>
      </c>
      <c r="L446" s="300">
        <v>47850</v>
      </c>
      <c r="M446" s="300">
        <v>50400</v>
      </c>
      <c r="N446" s="300">
        <v>53000</v>
      </c>
      <c r="O446" s="300">
        <v>55600</v>
      </c>
      <c r="P446" s="300">
        <v>58150</v>
      </c>
      <c r="Q446" s="300">
        <v>60750</v>
      </c>
      <c r="S446" s="381">
        <v>32300</v>
      </c>
      <c r="T446" s="382">
        <v>42650</v>
      </c>
      <c r="U446" s="382">
        <v>45234</v>
      </c>
      <c r="V446" s="382">
        <v>47818</v>
      </c>
      <c r="W446" s="382">
        <v>50402</v>
      </c>
      <c r="X446" s="382">
        <v>52986</v>
      </c>
      <c r="Y446" s="382">
        <v>55570</v>
      </c>
      <c r="Z446" s="382">
        <v>58154</v>
      </c>
      <c r="AA446" s="383">
        <v>60738</v>
      </c>
      <c r="AB446" s="381">
        <v>51700</v>
      </c>
      <c r="AC446" s="382">
        <v>68250</v>
      </c>
      <c r="AD446" s="382">
        <v>72386</v>
      </c>
      <c r="AE446" s="382">
        <v>76522</v>
      </c>
      <c r="AF446" s="382">
        <v>80658</v>
      </c>
      <c r="AG446" s="382">
        <v>84794</v>
      </c>
      <c r="AH446" s="382">
        <v>88930</v>
      </c>
      <c r="AI446" s="382">
        <v>93066</v>
      </c>
      <c r="AJ446" s="383">
        <v>97202</v>
      </c>
      <c r="AL446" s="382">
        <v>32550</v>
      </c>
      <c r="AM446" s="382">
        <v>43000</v>
      </c>
      <c r="AN446" s="382">
        <v>45604</v>
      </c>
      <c r="AO446" s="382">
        <v>48208</v>
      </c>
      <c r="AP446" s="382">
        <v>50812</v>
      </c>
      <c r="AQ446" s="382">
        <v>53416</v>
      </c>
      <c r="AR446" s="382">
        <v>56020</v>
      </c>
      <c r="AS446" s="382">
        <v>58624</v>
      </c>
      <c r="AT446" s="382">
        <v>61228</v>
      </c>
      <c r="AU446" s="381">
        <v>52100</v>
      </c>
      <c r="AV446" s="382">
        <v>68750</v>
      </c>
      <c r="AW446" s="382">
        <v>72918</v>
      </c>
      <c r="AX446" s="382">
        <v>77086</v>
      </c>
      <c r="AY446" s="382">
        <v>81254</v>
      </c>
      <c r="AZ446" s="382">
        <v>85422</v>
      </c>
      <c r="BA446" s="382">
        <v>89590</v>
      </c>
      <c r="BB446" s="382">
        <v>93758</v>
      </c>
      <c r="BC446" s="383">
        <v>97926</v>
      </c>
      <c r="BE446">
        <v>36400</v>
      </c>
      <c r="BF446">
        <v>48050</v>
      </c>
      <c r="BG446">
        <v>50962</v>
      </c>
      <c r="BH446">
        <v>53874</v>
      </c>
      <c r="BI446">
        <v>56786</v>
      </c>
      <c r="BJ446">
        <v>59698</v>
      </c>
      <c r="BK446">
        <v>62610</v>
      </c>
      <c r="BL446">
        <v>65522</v>
      </c>
      <c r="BM446">
        <v>68434</v>
      </c>
      <c r="BN446">
        <v>58250</v>
      </c>
      <c r="BO446">
        <v>76900</v>
      </c>
      <c r="BP446">
        <v>81560</v>
      </c>
      <c r="BQ446">
        <v>86220</v>
      </c>
      <c r="BR446">
        <v>90880</v>
      </c>
      <c r="BS446">
        <v>95540</v>
      </c>
      <c r="BT446">
        <v>100200</v>
      </c>
      <c r="BU446">
        <v>104860</v>
      </c>
      <c r="BV446">
        <v>109520</v>
      </c>
    </row>
    <row r="447" spans="1:74" x14ac:dyDescent="0.35">
      <c r="A447" s="298" t="s">
        <v>637</v>
      </c>
      <c r="C447" s="300">
        <v>37600</v>
      </c>
      <c r="D447" s="300">
        <v>37600</v>
      </c>
      <c r="E447" s="300">
        <v>43240</v>
      </c>
      <c r="F447" s="300">
        <v>43240</v>
      </c>
      <c r="G447" s="300">
        <v>43240</v>
      </c>
      <c r="H447" s="300">
        <v>43240</v>
      </c>
      <c r="I447" s="300">
        <v>43240</v>
      </c>
      <c r="J447" s="300">
        <v>43240</v>
      </c>
      <c r="K447" s="300">
        <v>45250</v>
      </c>
      <c r="L447" s="300">
        <v>47850</v>
      </c>
      <c r="M447" s="300">
        <v>50400</v>
      </c>
      <c r="N447" s="300">
        <v>53000</v>
      </c>
      <c r="O447" s="300">
        <v>55600</v>
      </c>
      <c r="P447" s="300">
        <v>58150</v>
      </c>
      <c r="Q447" s="300">
        <v>60750</v>
      </c>
      <c r="S447" s="381">
        <v>32300</v>
      </c>
      <c r="T447" s="382">
        <v>42650</v>
      </c>
      <c r="U447" s="382">
        <v>45234</v>
      </c>
      <c r="V447" s="382">
        <v>47818</v>
      </c>
      <c r="W447" s="382">
        <v>50402</v>
      </c>
      <c r="X447" s="382">
        <v>52986</v>
      </c>
      <c r="Y447" s="382">
        <v>55570</v>
      </c>
      <c r="Z447" s="382">
        <v>58154</v>
      </c>
      <c r="AA447" s="383">
        <v>60738</v>
      </c>
      <c r="AB447" s="381">
        <v>51700</v>
      </c>
      <c r="AC447" s="382">
        <v>68250</v>
      </c>
      <c r="AD447" s="382">
        <v>72386</v>
      </c>
      <c r="AE447" s="382">
        <v>76522</v>
      </c>
      <c r="AF447" s="382">
        <v>80658</v>
      </c>
      <c r="AG447" s="382">
        <v>84794</v>
      </c>
      <c r="AH447" s="382">
        <v>88930</v>
      </c>
      <c r="AI447" s="382">
        <v>93066</v>
      </c>
      <c r="AJ447" s="383">
        <v>97202</v>
      </c>
      <c r="AL447" s="382">
        <v>32550</v>
      </c>
      <c r="AM447" s="382">
        <v>43000</v>
      </c>
      <c r="AN447" s="382">
        <v>45604</v>
      </c>
      <c r="AO447" s="382">
        <v>48208</v>
      </c>
      <c r="AP447" s="382">
        <v>50812</v>
      </c>
      <c r="AQ447" s="382">
        <v>53416</v>
      </c>
      <c r="AR447" s="382">
        <v>56020</v>
      </c>
      <c r="AS447" s="382">
        <v>58624</v>
      </c>
      <c r="AT447" s="382">
        <v>61228</v>
      </c>
      <c r="AU447" s="381">
        <v>52100</v>
      </c>
      <c r="AV447" s="382">
        <v>68750</v>
      </c>
      <c r="AW447" s="382">
        <v>72918</v>
      </c>
      <c r="AX447" s="382">
        <v>77086</v>
      </c>
      <c r="AY447" s="382">
        <v>81254</v>
      </c>
      <c r="AZ447" s="382">
        <v>85422</v>
      </c>
      <c r="BA447" s="382">
        <v>89590</v>
      </c>
      <c r="BB447" s="382">
        <v>93758</v>
      </c>
      <c r="BC447" s="383">
        <v>97926</v>
      </c>
      <c r="BE447">
        <v>36400</v>
      </c>
      <c r="BF447">
        <v>48050</v>
      </c>
      <c r="BG447">
        <v>50962</v>
      </c>
      <c r="BH447">
        <v>53874</v>
      </c>
      <c r="BI447">
        <v>56786</v>
      </c>
      <c r="BJ447">
        <v>59698</v>
      </c>
      <c r="BK447">
        <v>62610</v>
      </c>
      <c r="BL447">
        <v>65522</v>
      </c>
      <c r="BM447">
        <v>68434</v>
      </c>
      <c r="BN447">
        <v>58250</v>
      </c>
      <c r="BO447">
        <v>76900</v>
      </c>
      <c r="BP447">
        <v>81560</v>
      </c>
      <c r="BQ447">
        <v>86220</v>
      </c>
      <c r="BR447">
        <v>90880</v>
      </c>
      <c r="BS447">
        <v>95540</v>
      </c>
      <c r="BT447">
        <v>100200</v>
      </c>
      <c r="BU447">
        <v>104860</v>
      </c>
      <c r="BV447">
        <v>109520</v>
      </c>
    </row>
    <row r="448" spans="1:74" x14ac:dyDescent="0.35">
      <c r="A448" s="298" t="s">
        <v>638</v>
      </c>
      <c r="C448" s="300">
        <v>41350</v>
      </c>
      <c r="D448" s="300">
        <v>41350</v>
      </c>
      <c r="E448" s="300">
        <v>47552.5</v>
      </c>
      <c r="F448" s="300">
        <v>47552.5</v>
      </c>
      <c r="G448" s="300">
        <v>47552.5</v>
      </c>
      <c r="H448" s="300">
        <v>49900</v>
      </c>
      <c r="I448" s="300">
        <v>53350</v>
      </c>
      <c r="J448" s="300">
        <v>56800</v>
      </c>
      <c r="K448" s="300">
        <v>60200</v>
      </c>
      <c r="L448" s="300">
        <v>63650</v>
      </c>
      <c r="M448" s="300">
        <v>67100</v>
      </c>
      <c r="N448" s="300">
        <v>70550</v>
      </c>
      <c r="O448" s="300">
        <v>74000</v>
      </c>
      <c r="P448" s="300">
        <v>77400</v>
      </c>
      <c r="Q448" s="300">
        <v>80850</v>
      </c>
      <c r="S448" s="381">
        <v>43000</v>
      </c>
      <c r="T448" s="382">
        <v>56800</v>
      </c>
      <c r="U448" s="382">
        <v>60240</v>
      </c>
      <c r="V448" s="382">
        <v>63680</v>
      </c>
      <c r="W448" s="382">
        <v>67120</v>
      </c>
      <c r="X448" s="382">
        <v>70560</v>
      </c>
      <c r="Y448" s="382">
        <v>74000</v>
      </c>
      <c r="Z448" s="382">
        <v>77440</v>
      </c>
      <c r="AA448" s="383">
        <v>80880</v>
      </c>
      <c r="AB448" s="381">
        <v>68800</v>
      </c>
      <c r="AC448" s="382">
        <v>90800</v>
      </c>
      <c r="AD448" s="382">
        <v>96304</v>
      </c>
      <c r="AE448" s="382">
        <v>101808</v>
      </c>
      <c r="AF448" s="382">
        <v>107312</v>
      </c>
      <c r="AG448" s="382">
        <v>112816</v>
      </c>
      <c r="AH448" s="382">
        <v>118320</v>
      </c>
      <c r="AI448" s="382">
        <v>123824</v>
      </c>
      <c r="AJ448" s="383">
        <v>129328</v>
      </c>
      <c r="AL448" s="382">
        <v>43300</v>
      </c>
      <c r="AM448" s="382">
        <v>57200</v>
      </c>
      <c r="AN448" s="382">
        <v>60664</v>
      </c>
      <c r="AO448" s="382">
        <v>64128</v>
      </c>
      <c r="AP448" s="382">
        <v>67592</v>
      </c>
      <c r="AQ448" s="382">
        <v>71056</v>
      </c>
      <c r="AR448" s="382">
        <v>74520</v>
      </c>
      <c r="AS448" s="382">
        <v>77984</v>
      </c>
      <c r="AT448" s="382">
        <v>81448</v>
      </c>
      <c r="AU448" s="381">
        <v>69300</v>
      </c>
      <c r="AV448" s="382">
        <v>91500</v>
      </c>
      <c r="AW448" s="382">
        <v>97044</v>
      </c>
      <c r="AX448" s="382">
        <v>102588</v>
      </c>
      <c r="AY448" s="382">
        <v>108132</v>
      </c>
      <c r="AZ448" s="382">
        <v>113676</v>
      </c>
      <c r="BA448" s="382">
        <v>119220</v>
      </c>
      <c r="BB448" s="382">
        <v>124764</v>
      </c>
      <c r="BC448" s="383">
        <v>130308</v>
      </c>
      <c r="BE448">
        <v>48400</v>
      </c>
      <c r="BF448">
        <v>63900</v>
      </c>
      <c r="BG448">
        <v>67772</v>
      </c>
      <c r="BH448">
        <v>71644</v>
      </c>
      <c r="BI448">
        <v>75516</v>
      </c>
      <c r="BJ448">
        <v>79388</v>
      </c>
      <c r="BK448">
        <v>83260</v>
      </c>
      <c r="BL448">
        <v>87132</v>
      </c>
      <c r="BM448">
        <v>91004</v>
      </c>
      <c r="BN448">
        <v>77450</v>
      </c>
      <c r="BO448">
        <v>102250</v>
      </c>
      <c r="BP448">
        <v>108446</v>
      </c>
      <c r="BQ448">
        <v>114642</v>
      </c>
      <c r="BR448">
        <v>120838</v>
      </c>
      <c r="BS448">
        <v>127034</v>
      </c>
      <c r="BT448">
        <v>133230</v>
      </c>
      <c r="BU448">
        <v>139426</v>
      </c>
      <c r="BV448">
        <v>145622</v>
      </c>
    </row>
    <row r="449" spans="1:74" x14ac:dyDescent="0.35">
      <c r="A449" s="298" t="s">
        <v>639</v>
      </c>
      <c r="C449" s="300">
        <v>35750</v>
      </c>
      <c r="D449" s="300">
        <v>35750</v>
      </c>
      <c r="E449" s="300">
        <v>41112.5</v>
      </c>
      <c r="F449" s="300">
        <v>41112.5</v>
      </c>
      <c r="G449" s="300">
        <v>41112.5</v>
      </c>
      <c r="H449" s="300">
        <v>41112.5</v>
      </c>
      <c r="I449" s="300">
        <v>41112.5</v>
      </c>
      <c r="J449" s="300">
        <v>42900</v>
      </c>
      <c r="K449" s="300">
        <v>45500</v>
      </c>
      <c r="L449" s="300">
        <v>48100</v>
      </c>
      <c r="M449" s="300">
        <v>50750</v>
      </c>
      <c r="N449" s="300">
        <v>53300</v>
      </c>
      <c r="O449" s="300">
        <v>55900</v>
      </c>
      <c r="P449" s="300">
        <v>58500</v>
      </c>
      <c r="Q449" s="300">
        <v>61100</v>
      </c>
      <c r="S449" s="381">
        <v>32500</v>
      </c>
      <c r="T449" s="382">
        <v>42900</v>
      </c>
      <c r="U449" s="382">
        <v>45500</v>
      </c>
      <c r="V449" s="382">
        <v>48100</v>
      </c>
      <c r="W449" s="382">
        <v>50700</v>
      </c>
      <c r="X449" s="382">
        <v>53300</v>
      </c>
      <c r="Y449" s="382">
        <v>55900</v>
      </c>
      <c r="Z449" s="382">
        <v>58500</v>
      </c>
      <c r="AA449" s="383">
        <v>61100</v>
      </c>
      <c r="AB449" s="381">
        <v>52000</v>
      </c>
      <c r="AC449" s="382">
        <v>68650</v>
      </c>
      <c r="AD449" s="382">
        <v>72810</v>
      </c>
      <c r="AE449" s="382">
        <v>76970</v>
      </c>
      <c r="AF449" s="382">
        <v>81130</v>
      </c>
      <c r="AG449" s="382">
        <v>85290</v>
      </c>
      <c r="AH449" s="382">
        <v>89450</v>
      </c>
      <c r="AI449" s="382">
        <v>93610</v>
      </c>
      <c r="AJ449" s="383">
        <v>97770</v>
      </c>
      <c r="AL449" s="381">
        <v>32800</v>
      </c>
      <c r="AM449" s="382">
        <v>43300</v>
      </c>
      <c r="AN449" s="382">
        <v>45924</v>
      </c>
      <c r="AO449" s="382">
        <v>48548</v>
      </c>
      <c r="AP449" s="382">
        <v>51172</v>
      </c>
      <c r="AQ449" s="382">
        <v>53796</v>
      </c>
      <c r="AR449" s="382">
        <v>56420</v>
      </c>
      <c r="AS449" s="382">
        <v>59044</v>
      </c>
      <c r="AT449" s="383">
        <v>61668</v>
      </c>
      <c r="AU449" s="381">
        <v>52500</v>
      </c>
      <c r="AV449" s="382">
        <v>69300</v>
      </c>
      <c r="AW449" s="382">
        <v>73500</v>
      </c>
      <c r="AX449" s="382">
        <v>77700</v>
      </c>
      <c r="AY449" s="382">
        <v>81900</v>
      </c>
      <c r="AZ449" s="382">
        <v>86100</v>
      </c>
      <c r="BA449" s="382">
        <v>90300</v>
      </c>
      <c r="BB449" s="382">
        <v>94500</v>
      </c>
      <c r="BC449" s="383">
        <v>98700</v>
      </c>
      <c r="BE449">
        <v>35050</v>
      </c>
      <c r="BF449">
        <v>46300</v>
      </c>
      <c r="BG449">
        <v>49104</v>
      </c>
      <c r="BH449">
        <v>51908</v>
      </c>
      <c r="BI449">
        <v>54712</v>
      </c>
      <c r="BJ449">
        <v>57516</v>
      </c>
      <c r="BK449">
        <v>60320</v>
      </c>
      <c r="BL449">
        <v>63124</v>
      </c>
      <c r="BM449">
        <v>65928</v>
      </c>
      <c r="BN449">
        <v>56100</v>
      </c>
      <c r="BO449">
        <v>74050</v>
      </c>
      <c r="BP449">
        <v>78538</v>
      </c>
      <c r="BQ449">
        <v>83026</v>
      </c>
      <c r="BR449">
        <v>87514</v>
      </c>
      <c r="BS449">
        <v>92002</v>
      </c>
      <c r="BT449">
        <v>96490</v>
      </c>
      <c r="BU449">
        <v>100978</v>
      </c>
      <c r="BV449">
        <v>105466</v>
      </c>
    </row>
    <row r="450" spans="1:74" x14ac:dyDescent="0.35">
      <c r="A450" s="298" t="s">
        <v>640</v>
      </c>
      <c r="C450" s="300">
        <v>37600</v>
      </c>
      <c r="D450" s="300">
        <v>37600</v>
      </c>
      <c r="E450" s="300">
        <v>43240</v>
      </c>
      <c r="F450" s="300">
        <v>43240</v>
      </c>
      <c r="G450" s="300">
        <v>43240</v>
      </c>
      <c r="H450" s="300">
        <v>43240</v>
      </c>
      <c r="I450" s="300">
        <v>43240</v>
      </c>
      <c r="J450" s="300">
        <v>43240</v>
      </c>
      <c r="K450" s="300">
        <v>44550</v>
      </c>
      <c r="L450" s="300">
        <v>47100</v>
      </c>
      <c r="M450" s="300">
        <v>49650</v>
      </c>
      <c r="N450" s="300">
        <v>52200</v>
      </c>
      <c r="O450" s="300">
        <v>54700</v>
      </c>
      <c r="P450" s="300">
        <v>57250</v>
      </c>
      <c r="Q450" s="300">
        <v>59800</v>
      </c>
      <c r="S450" s="381">
        <v>32150</v>
      </c>
      <c r="T450" s="382">
        <v>42450</v>
      </c>
      <c r="U450" s="382">
        <v>45022</v>
      </c>
      <c r="V450" s="382">
        <v>47594</v>
      </c>
      <c r="W450" s="382">
        <v>50166</v>
      </c>
      <c r="X450" s="382">
        <v>52738</v>
      </c>
      <c r="Y450" s="382">
        <v>55310</v>
      </c>
      <c r="Z450" s="382">
        <v>57882</v>
      </c>
      <c r="AA450" s="383">
        <v>60454</v>
      </c>
      <c r="AB450" s="381">
        <v>51450</v>
      </c>
      <c r="AC450" s="382">
        <v>67900</v>
      </c>
      <c r="AD450" s="382">
        <v>72016</v>
      </c>
      <c r="AE450" s="382">
        <v>76132</v>
      </c>
      <c r="AF450" s="382">
        <v>80248</v>
      </c>
      <c r="AG450" s="382">
        <v>84364</v>
      </c>
      <c r="AH450" s="382">
        <v>88480</v>
      </c>
      <c r="AI450" s="382">
        <v>92596</v>
      </c>
      <c r="AJ450" s="383">
        <v>96712</v>
      </c>
      <c r="AL450" s="381">
        <v>33350</v>
      </c>
      <c r="AM450" s="382">
        <v>44050</v>
      </c>
      <c r="AN450" s="382">
        <v>46718</v>
      </c>
      <c r="AO450" s="382">
        <v>49386</v>
      </c>
      <c r="AP450" s="382">
        <v>52054</v>
      </c>
      <c r="AQ450" s="382">
        <v>54722</v>
      </c>
      <c r="AR450" s="382">
        <v>57390</v>
      </c>
      <c r="AS450" s="382">
        <v>60058</v>
      </c>
      <c r="AT450" s="383">
        <v>62726</v>
      </c>
      <c r="AU450" s="381">
        <v>53350</v>
      </c>
      <c r="AV450" s="382">
        <v>70400</v>
      </c>
      <c r="AW450" s="382">
        <v>74668</v>
      </c>
      <c r="AX450" s="382">
        <v>78936</v>
      </c>
      <c r="AY450" s="382">
        <v>83204</v>
      </c>
      <c r="AZ450" s="382">
        <v>87472</v>
      </c>
      <c r="BA450" s="382">
        <v>91740</v>
      </c>
      <c r="BB450" s="382">
        <v>96008</v>
      </c>
      <c r="BC450" s="383">
        <v>100276</v>
      </c>
      <c r="BE450">
        <v>36500</v>
      </c>
      <c r="BF450">
        <v>48200</v>
      </c>
      <c r="BG450">
        <v>51120</v>
      </c>
      <c r="BH450">
        <v>54040</v>
      </c>
      <c r="BI450">
        <v>56960</v>
      </c>
      <c r="BJ450">
        <v>59880</v>
      </c>
      <c r="BK450">
        <v>62800</v>
      </c>
      <c r="BL450">
        <v>65720</v>
      </c>
      <c r="BM450">
        <v>68640</v>
      </c>
      <c r="BN450">
        <v>58400</v>
      </c>
      <c r="BO450">
        <v>77100</v>
      </c>
      <c r="BP450">
        <v>81772</v>
      </c>
      <c r="BQ450">
        <v>86444</v>
      </c>
      <c r="BR450">
        <v>91116</v>
      </c>
      <c r="BS450">
        <v>95788</v>
      </c>
      <c r="BT450">
        <v>100460</v>
      </c>
      <c r="BU450">
        <v>105132</v>
      </c>
      <c r="BV450">
        <v>109804</v>
      </c>
    </row>
    <row r="451" spans="1:74" x14ac:dyDescent="0.35">
      <c r="A451" s="298" t="s">
        <v>641</v>
      </c>
      <c r="C451" s="300">
        <v>35750</v>
      </c>
      <c r="D451" s="300">
        <v>35750</v>
      </c>
      <c r="E451" s="300">
        <v>41112.5</v>
      </c>
      <c r="F451" s="300">
        <v>41112.5</v>
      </c>
      <c r="G451" s="300">
        <v>41112.5</v>
      </c>
      <c r="H451" s="300">
        <v>41112.5</v>
      </c>
      <c r="I451" s="300">
        <v>41112.5</v>
      </c>
      <c r="J451" s="300">
        <v>42200</v>
      </c>
      <c r="K451" s="300">
        <v>44750</v>
      </c>
      <c r="L451" s="300">
        <v>47300</v>
      </c>
      <c r="M451" s="300">
        <v>49850</v>
      </c>
      <c r="N451" s="300">
        <v>52400</v>
      </c>
      <c r="O451" s="300">
        <v>55000</v>
      </c>
      <c r="P451" s="300">
        <v>57550</v>
      </c>
      <c r="Q451" s="300">
        <v>60100</v>
      </c>
      <c r="S451" s="381">
        <v>31950</v>
      </c>
      <c r="T451" s="382">
        <v>42200</v>
      </c>
      <c r="U451" s="382">
        <v>44756</v>
      </c>
      <c r="V451" s="382">
        <v>47312</v>
      </c>
      <c r="W451" s="382">
        <v>49868</v>
      </c>
      <c r="X451" s="382">
        <v>52424</v>
      </c>
      <c r="Y451" s="382">
        <v>54980</v>
      </c>
      <c r="Z451" s="382">
        <v>57536</v>
      </c>
      <c r="AA451" s="383">
        <v>60092</v>
      </c>
      <c r="AB451" s="381">
        <v>51100</v>
      </c>
      <c r="AC451" s="382">
        <v>67450</v>
      </c>
      <c r="AD451" s="382">
        <v>71538</v>
      </c>
      <c r="AE451" s="382">
        <v>75626</v>
      </c>
      <c r="AF451" s="382">
        <v>79714</v>
      </c>
      <c r="AG451" s="382">
        <v>83802</v>
      </c>
      <c r="AH451" s="382">
        <v>87890</v>
      </c>
      <c r="AI451" s="382">
        <v>91978</v>
      </c>
      <c r="AJ451" s="383">
        <v>96066</v>
      </c>
      <c r="AL451" s="381">
        <v>33500</v>
      </c>
      <c r="AM451" s="382">
        <v>44250</v>
      </c>
      <c r="AN451" s="382">
        <v>46930</v>
      </c>
      <c r="AO451" s="382">
        <v>49610</v>
      </c>
      <c r="AP451" s="382">
        <v>52290</v>
      </c>
      <c r="AQ451" s="382">
        <v>54970</v>
      </c>
      <c r="AR451" s="382">
        <v>57650</v>
      </c>
      <c r="AS451" s="382">
        <v>60330</v>
      </c>
      <c r="AT451" s="383">
        <v>63010</v>
      </c>
      <c r="AU451" s="381">
        <v>53600</v>
      </c>
      <c r="AV451" s="382">
        <v>70750</v>
      </c>
      <c r="AW451" s="382">
        <v>75038</v>
      </c>
      <c r="AX451" s="382">
        <v>79326</v>
      </c>
      <c r="AY451" s="382">
        <v>83614</v>
      </c>
      <c r="AZ451" s="382">
        <v>87902</v>
      </c>
      <c r="BA451" s="382">
        <v>92190</v>
      </c>
      <c r="BB451" s="382">
        <v>96478</v>
      </c>
      <c r="BC451" s="383">
        <v>100766</v>
      </c>
      <c r="BE451">
        <v>35850</v>
      </c>
      <c r="BF451">
        <v>47350</v>
      </c>
      <c r="BG451">
        <v>50218</v>
      </c>
      <c r="BH451">
        <v>53086</v>
      </c>
      <c r="BI451">
        <v>55954</v>
      </c>
      <c r="BJ451">
        <v>58822</v>
      </c>
      <c r="BK451">
        <v>61690</v>
      </c>
      <c r="BL451">
        <v>64558</v>
      </c>
      <c r="BM451">
        <v>67426</v>
      </c>
      <c r="BN451">
        <v>57350</v>
      </c>
      <c r="BO451">
        <v>75700</v>
      </c>
      <c r="BP451">
        <v>80288</v>
      </c>
      <c r="BQ451">
        <v>84876</v>
      </c>
      <c r="BR451">
        <v>89464</v>
      </c>
      <c r="BS451">
        <v>94052</v>
      </c>
      <c r="BT451">
        <v>98640</v>
      </c>
      <c r="BU451">
        <v>103228</v>
      </c>
      <c r="BV451">
        <v>107816</v>
      </c>
    </row>
    <row r="452" spans="1:74" x14ac:dyDescent="0.35">
      <c r="A452" s="298" t="s">
        <v>642</v>
      </c>
      <c r="C452" s="300">
        <v>35750</v>
      </c>
      <c r="D452" s="300">
        <v>35750</v>
      </c>
      <c r="E452" s="300">
        <v>41112.5</v>
      </c>
      <c r="F452" s="300">
        <v>41112.5</v>
      </c>
      <c r="G452" s="300">
        <v>41112.5</v>
      </c>
      <c r="H452" s="300">
        <v>41112.5</v>
      </c>
      <c r="I452" s="300">
        <v>41112.5</v>
      </c>
      <c r="J452" s="300">
        <v>41112.5</v>
      </c>
      <c r="K452" s="300">
        <v>41112.5</v>
      </c>
      <c r="L452" s="300">
        <v>43400</v>
      </c>
      <c r="M452" s="300">
        <v>45750</v>
      </c>
      <c r="N452" s="300">
        <v>48100</v>
      </c>
      <c r="O452" s="300">
        <v>50400</v>
      </c>
      <c r="P452" s="300">
        <v>52750</v>
      </c>
      <c r="Q452" s="300">
        <v>55100</v>
      </c>
      <c r="S452" s="381">
        <v>29300</v>
      </c>
      <c r="T452" s="382">
        <v>38700</v>
      </c>
      <c r="U452" s="382">
        <v>41044</v>
      </c>
      <c r="V452" s="382">
        <v>43388</v>
      </c>
      <c r="W452" s="382">
        <v>45732</v>
      </c>
      <c r="X452" s="382">
        <v>48076</v>
      </c>
      <c r="Y452" s="382">
        <v>50420</v>
      </c>
      <c r="Z452" s="382">
        <v>52764</v>
      </c>
      <c r="AA452" s="383">
        <v>55108</v>
      </c>
      <c r="AB452" s="381">
        <v>46900</v>
      </c>
      <c r="AC452" s="382">
        <v>61900</v>
      </c>
      <c r="AD452" s="382">
        <v>65652</v>
      </c>
      <c r="AE452" s="382">
        <v>69404</v>
      </c>
      <c r="AF452" s="382">
        <v>73156</v>
      </c>
      <c r="AG452" s="382">
        <v>76908</v>
      </c>
      <c r="AH452" s="382">
        <v>80660</v>
      </c>
      <c r="AI452" s="382">
        <v>84412</v>
      </c>
      <c r="AJ452" s="383">
        <v>88164</v>
      </c>
      <c r="AL452" s="381">
        <v>29300</v>
      </c>
      <c r="AM452" s="382">
        <v>38700</v>
      </c>
      <c r="AN452" s="382">
        <v>41044</v>
      </c>
      <c r="AO452" s="382">
        <v>43388</v>
      </c>
      <c r="AP452" s="382">
        <v>45732</v>
      </c>
      <c r="AQ452" s="382">
        <v>48076</v>
      </c>
      <c r="AR452" s="382">
        <v>50420</v>
      </c>
      <c r="AS452" s="382">
        <v>52764</v>
      </c>
      <c r="AT452" s="383">
        <v>55108</v>
      </c>
      <c r="AU452" s="381">
        <v>46900</v>
      </c>
      <c r="AV452" s="382">
        <v>61900</v>
      </c>
      <c r="AW452" s="382">
        <v>65652</v>
      </c>
      <c r="AX452" s="382">
        <v>69404</v>
      </c>
      <c r="AY452" s="382">
        <v>73156</v>
      </c>
      <c r="AZ452" s="382">
        <v>76908</v>
      </c>
      <c r="BA452" s="382">
        <v>80660</v>
      </c>
      <c r="BB452" s="382">
        <v>84412</v>
      </c>
      <c r="BC452" s="383">
        <v>88164</v>
      </c>
      <c r="BE452">
        <v>31750</v>
      </c>
      <c r="BF452">
        <v>41950</v>
      </c>
      <c r="BG452">
        <v>44490</v>
      </c>
      <c r="BH452">
        <v>47030</v>
      </c>
      <c r="BI452">
        <v>49570</v>
      </c>
      <c r="BJ452">
        <v>52110</v>
      </c>
      <c r="BK452">
        <v>54650</v>
      </c>
      <c r="BL452">
        <v>57190</v>
      </c>
      <c r="BM452">
        <v>59730</v>
      </c>
      <c r="BN452">
        <v>50800</v>
      </c>
      <c r="BO452">
        <v>67050</v>
      </c>
      <c r="BP452">
        <v>71114</v>
      </c>
      <c r="BQ452">
        <v>75178</v>
      </c>
      <c r="BR452">
        <v>79242</v>
      </c>
      <c r="BS452">
        <v>83306</v>
      </c>
      <c r="BT452">
        <v>87370</v>
      </c>
      <c r="BU452">
        <v>91434</v>
      </c>
      <c r="BV452">
        <v>95498</v>
      </c>
    </row>
    <row r="453" spans="1:74" x14ac:dyDescent="0.35">
      <c r="A453" s="298" t="s">
        <v>643</v>
      </c>
      <c r="C453" s="300">
        <v>35750</v>
      </c>
      <c r="D453" s="300">
        <v>35750</v>
      </c>
      <c r="E453" s="300">
        <v>41112.5</v>
      </c>
      <c r="F453" s="300">
        <v>41112.5</v>
      </c>
      <c r="G453" s="300">
        <v>41112.5</v>
      </c>
      <c r="H453" s="300">
        <v>41112.5</v>
      </c>
      <c r="I453" s="300">
        <v>41112.5</v>
      </c>
      <c r="J453" s="300">
        <v>41112.5</v>
      </c>
      <c r="K453" s="300">
        <v>41112.5</v>
      </c>
      <c r="L453" s="300">
        <v>41550</v>
      </c>
      <c r="M453" s="300">
        <v>43800</v>
      </c>
      <c r="N453" s="300">
        <v>46050</v>
      </c>
      <c r="O453" s="300">
        <v>48250</v>
      </c>
      <c r="P453" s="300">
        <v>50500</v>
      </c>
      <c r="Q453" s="300">
        <v>52750</v>
      </c>
      <c r="S453" s="381">
        <v>28050</v>
      </c>
      <c r="T453" s="382">
        <v>37050</v>
      </c>
      <c r="U453" s="382">
        <v>39294</v>
      </c>
      <c r="V453" s="382">
        <v>41538</v>
      </c>
      <c r="W453" s="382">
        <v>43782</v>
      </c>
      <c r="X453" s="382">
        <v>46026</v>
      </c>
      <c r="Y453" s="382">
        <v>48270</v>
      </c>
      <c r="Z453" s="382">
        <v>50514</v>
      </c>
      <c r="AA453" s="383">
        <v>52758</v>
      </c>
      <c r="AB453" s="381">
        <v>44900</v>
      </c>
      <c r="AC453" s="382">
        <v>59250</v>
      </c>
      <c r="AD453" s="382">
        <v>62842</v>
      </c>
      <c r="AE453" s="382">
        <v>66434</v>
      </c>
      <c r="AF453" s="382">
        <v>70026</v>
      </c>
      <c r="AG453" s="382">
        <v>73618</v>
      </c>
      <c r="AH453" s="382">
        <v>77210</v>
      </c>
      <c r="AI453" s="382">
        <v>80802</v>
      </c>
      <c r="AJ453" s="383">
        <v>84394</v>
      </c>
      <c r="AL453" s="381">
        <v>28150</v>
      </c>
      <c r="AM453" s="382">
        <v>37200</v>
      </c>
      <c r="AN453" s="382">
        <v>39452</v>
      </c>
      <c r="AO453" s="382">
        <v>41704</v>
      </c>
      <c r="AP453" s="382">
        <v>43956</v>
      </c>
      <c r="AQ453" s="382">
        <v>46208</v>
      </c>
      <c r="AR453" s="382">
        <v>48460</v>
      </c>
      <c r="AS453" s="382">
        <v>50712</v>
      </c>
      <c r="AT453" s="383">
        <v>52964</v>
      </c>
      <c r="AU453" s="381">
        <v>45050</v>
      </c>
      <c r="AV453" s="382">
        <v>59450</v>
      </c>
      <c r="AW453" s="382">
        <v>63054</v>
      </c>
      <c r="AX453" s="382">
        <v>66658</v>
      </c>
      <c r="AY453" s="382">
        <v>70262</v>
      </c>
      <c r="AZ453" s="382">
        <v>73866</v>
      </c>
      <c r="BA453" s="382">
        <v>77470</v>
      </c>
      <c r="BB453" s="382">
        <v>81074</v>
      </c>
      <c r="BC453" s="383">
        <v>84678</v>
      </c>
      <c r="BE453">
        <v>31450</v>
      </c>
      <c r="BF453">
        <v>41550</v>
      </c>
      <c r="BG453">
        <v>44066</v>
      </c>
      <c r="BH453">
        <v>46582</v>
      </c>
      <c r="BI453">
        <v>49098</v>
      </c>
      <c r="BJ453">
        <v>51614</v>
      </c>
      <c r="BK453">
        <v>54130</v>
      </c>
      <c r="BL453">
        <v>56646</v>
      </c>
      <c r="BM453">
        <v>59162</v>
      </c>
      <c r="BN453">
        <v>50300</v>
      </c>
      <c r="BO453">
        <v>66400</v>
      </c>
      <c r="BP453">
        <v>70424</v>
      </c>
      <c r="BQ453">
        <v>74448</v>
      </c>
      <c r="BR453">
        <v>78472</v>
      </c>
      <c r="BS453">
        <v>82496</v>
      </c>
      <c r="BT453">
        <v>86520</v>
      </c>
      <c r="BU453">
        <v>90544</v>
      </c>
      <c r="BV453">
        <v>94568</v>
      </c>
    </row>
    <row r="454" spans="1:74" x14ac:dyDescent="0.35">
      <c r="A454" s="298" t="s">
        <v>644</v>
      </c>
      <c r="C454" s="300">
        <v>35750</v>
      </c>
      <c r="D454" s="300">
        <v>35750</v>
      </c>
      <c r="E454" s="300">
        <v>41112.5</v>
      </c>
      <c r="F454" s="300">
        <v>41112.5</v>
      </c>
      <c r="G454" s="300">
        <v>41112.5</v>
      </c>
      <c r="H454" s="300">
        <v>41112.5</v>
      </c>
      <c r="I454" s="300">
        <v>41112.5</v>
      </c>
      <c r="J454" s="300">
        <v>41112.5</v>
      </c>
      <c r="K454" s="300">
        <v>41112.5</v>
      </c>
      <c r="L454" s="300">
        <v>41550</v>
      </c>
      <c r="M454" s="300">
        <v>43800</v>
      </c>
      <c r="N454" s="300">
        <v>46050</v>
      </c>
      <c r="O454" s="300">
        <v>48250</v>
      </c>
      <c r="P454" s="300">
        <v>50500</v>
      </c>
      <c r="Q454" s="300">
        <v>52750</v>
      </c>
      <c r="S454" s="381">
        <v>28050</v>
      </c>
      <c r="T454" s="382">
        <v>37050</v>
      </c>
      <c r="U454" s="382">
        <v>39294</v>
      </c>
      <c r="V454" s="382">
        <v>41538</v>
      </c>
      <c r="W454" s="382">
        <v>43782</v>
      </c>
      <c r="X454" s="382">
        <v>46026</v>
      </c>
      <c r="Y454" s="382">
        <v>48270</v>
      </c>
      <c r="Z454" s="382">
        <v>50514</v>
      </c>
      <c r="AA454" s="383">
        <v>52758</v>
      </c>
      <c r="AB454" s="381">
        <v>44900</v>
      </c>
      <c r="AC454" s="382">
        <v>59250</v>
      </c>
      <c r="AD454" s="382">
        <v>62842</v>
      </c>
      <c r="AE454" s="382">
        <v>66434</v>
      </c>
      <c r="AF454" s="382">
        <v>70026</v>
      </c>
      <c r="AG454" s="382">
        <v>73618</v>
      </c>
      <c r="AH454" s="382">
        <v>77210</v>
      </c>
      <c r="AI454" s="382">
        <v>80802</v>
      </c>
      <c r="AJ454" s="383">
        <v>84394</v>
      </c>
      <c r="AL454" s="381">
        <v>28150</v>
      </c>
      <c r="AM454" s="382">
        <v>37200</v>
      </c>
      <c r="AN454" s="382">
        <v>39452</v>
      </c>
      <c r="AO454" s="382">
        <v>41704</v>
      </c>
      <c r="AP454" s="382">
        <v>43956</v>
      </c>
      <c r="AQ454" s="382">
        <v>46208</v>
      </c>
      <c r="AR454" s="382">
        <v>48460</v>
      </c>
      <c r="AS454" s="382">
        <v>50712</v>
      </c>
      <c r="AT454" s="383">
        <v>52964</v>
      </c>
      <c r="AU454" s="381">
        <v>45050</v>
      </c>
      <c r="AV454" s="382">
        <v>59450</v>
      </c>
      <c r="AW454" s="382">
        <v>63054</v>
      </c>
      <c r="AX454" s="382">
        <v>66658</v>
      </c>
      <c r="AY454" s="382">
        <v>70262</v>
      </c>
      <c r="AZ454" s="382">
        <v>73866</v>
      </c>
      <c r="BA454" s="382">
        <v>77470</v>
      </c>
      <c r="BB454" s="382">
        <v>81074</v>
      </c>
      <c r="BC454" s="383">
        <v>84678</v>
      </c>
      <c r="BE454">
        <v>31450</v>
      </c>
      <c r="BF454">
        <v>41550</v>
      </c>
      <c r="BG454">
        <v>44066</v>
      </c>
      <c r="BH454">
        <v>46582</v>
      </c>
      <c r="BI454">
        <v>49098</v>
      </c>
      <c r="BJ454">
        <v>51614</v>
      </c>
      <c r="BK454">
        <v>54130</v>
      </c>
      <c r="BL454">
        <v>56646</v>
      </c>
      <c r="BM454">
        <v>59162</v>
      </c>
      <c r="BN454">
        <v>50300</v>
      </c>
      <c r="BO454">
        <v>66400</v>
      </c>
      <c r="BP454">
        <v>70424</v>
      </c>
      <c r="BQ454">
        <v>74448</v>
      </c>
      <c r="BR454">
        <v>78472</v>
      </c>
      <c r="BS454">
        <v>82496</v>
      </c>
      <c r="BT454">
        <v>86520</v>
      </c>
      <c r="BU454">
        <v>90544</v>
      </c>
      <c r="BV454">
        <v>94568</v>
      </c>
    </row>
    <row r="455" spans="1:74" x14ac:dyDescent="0.35">
      <c r="A455" s="298" t="s">
        <v>645</v>
      </c>
      <c r="C455" s="300">
        <v>35750</v>
      </c>
      <c r="D455" s="300">
        <v>35750</v>
      </c>
      <c r="E455" s="300">
        <v>41112.5</v>
      </c>
      <c r="F455" s="300">
        <v>41112.5</v>
      </c>
      <c r="G455" s="300">
        <v>41112.5</v>
      </c>
      <c r="H455" s="300">
        <v>41112.5</v>
      </c>
      <c r="I455" s="300">
        <v>41112.5</v>
      </c>
      <c r="J455" s="300">
        <v>41750</v>
      </c>
      <c r="K455" s="300">
        <v>44250</v>
      </c>
      <c r="L455" s="300">
        <v>46800</v>
      </c>
      <c r="M455" s="300">
        <v>49300</v>
      </c>
      <c r="N455" s="300">
        <v>51850</v>
      </c>
      <c r="O455" s="300">
        <v>54400</v>
      </c>
      <c r="P455" s="300">
        <v>56900</v>
      </c>
      <c r="Q455" s="300">
        <v>59450</v>
      </c>
      <c r="S455" s="381">
        <v>31600</v>
      </c>
      <c r="T455" s="382">
        <v>41750</v>
      </c>
      <c r="U455" s="382">
        <v>44278</v>
      </c>
      <c r="V455" s="382">
        <v>46806</v>
      </c>
      <c r="W455" s="382">
        <v>49334</v>
      </c>
      <c r="X455" s="382">
        <v>51862</v>
      </c>
      <c r="Y455" s="382">
        <v>54390</v>
      </c>
      <c r="Z455" s="382">
        <v>56918</v>
      </c>
      <c r="AA455" s="383">
        <v>59446</v>
      </c>
      <c r="AB455" s="381">
        <v>50550</v>
      </c>
      <c r="AC455" s="382">
        <v>66750</v>
      </c>
      <c r="AD455" s="382">
        <v>70794</v>
      </c>
      <c r="AE455" s="382">
        <v>74838</v>
      </c>
      <c r="AF455" s="382">
        <v>78882</v>
      </c>
      <c r="AG455" s="382">
        <v>82926</v>
      </c>
      <c r="AH455" s="382">
        <v>86970</v>
      </c>
      <c r="AI455" s="382">
        <v>91014</v>
      </c>
      <c r="AJ455" s="383">
        <v>95058</v>
      </c>
      <c r="AL455" s="381">
        <v>31600</v>
      </c>
      <c r="AM455" s="382">
        <v>41750</v>
      </c>
      <c r="AN455" s="382">
        <v>44278</v>
      </c>
      <c r="AO455" s="382">
        <v>46806</v>
      </c>
      <c r="AP455" s="382">
        <v>49334</v>
      </c>
      <c r="AQ455" s="382">
        <v>51862</v>
      </c>
      <c r="AR455" s="382">
        <v>54390</v>
      </c>
      <c r="AS455" s="382">
        <v>56918</v>
      </c>
      <c r="AT455" s="383">
        <v>59446</v>
      </c>
      <c r="AU455" s="381">
        <v>50550</v>
      </c>
      <c r="AV455" s="382">
        <v>66750</v>
      </c>
      <c r="AW455" s="382">
        <v>70794</v>
      </c>
      <c r="AX455" s="382">
        <v>74838</v>
      </c>
      <c r="AY455" s="382">
        <v>78882</v>
      </c>
      <c r="AZ455" s="382">
        <v>82926</v>
      </c>
      <c r="BA455" s="382">
        <v>86970</v>
      </c>
      <c r="BB455" s="382">
        <v>91014</v>
      </c>
      <c r="BC455" s="383">
        <v>95058</v>
      </c>
      <c r="BE455">
        <v>35100</v>
      </c>
      <c r="BF455">
        <v>46350</v>
      </c>
      <c r="BG455">
        <v>49158</v>
      </c>
      <c r="BH455">
        <v>51966</v>
      </c>
      <c r="BI455">
        <v>54774</v>
      </c>
      <c r="BJ455">
        <v>57582</v>
      </c>
      <c r="BK455">
        <v>60390</v>
      </c>
      <c r="BL455">
        <v>63198</v>
      </c>
      <c r="BM455">
        <v>66006</v>
      </c>
      <c r="BN455">
        <v>56150</v>
      </c>
      <c r="BO455">
        <v>74100</v>
      </c>
      <c r="BP455">
        <v>78592</v>
      </c>
      <c r="BQ455">
        <v>83084</v>
      </c>
      <c r="BR455">
        <v>87576</v>
      </c>
      <c r="BS455">
        <v>92068</v>
      </c>
      <c r="BT455">
        <v>96560</v>
      </c>
      <c r="BU455">
        <v>101052</v>
      </c>
      <c r="BV455">
        <v>105544</v>
      </c>
    </row>
    <row r="456" spans="1:74" x14ac:dyDescent="0.35">
      <c r="A456" s="298" t="s">
        <v>646</v>
      </c>
      <c r="C456" s="300">
        <v>35750</v>
      </c>
      <c r="D456" s="300">
        <v>35750</v>
      </c>
      <c r="E456" s="300">
        <v>41112.5</v>
      </c>
      <c r="F456" s="300">
        <v>41112.5</v>
      </c>
      <c r="G456" s="300">
        <v>41112.5</v>
      </c>
      <c r="H456" s="300">
        <v>41112.5</v>
      </c>
      <c r="I456" s="300">
        <v>41112.5</v>
      </c>
      <c r="J456" s="300">
        <v>41112.5</v>
      </c>
      <c r="K456" s="300">
        <v>41112.5</v>
      </c>
      <c r="L456" s="300">
        <v>41550</v>
      </c>
      <c r="M456" s="300">
        <v>43800</v>
      </c>
      <c r="N456" s="300">
        <v>46050</v>
      </c>
      <c r="O456" s="300">
        <v>48250</v>
      </c>
      <c r="P456" s="300">
        <v>50500</v>
      </c>
      <c r="Q456" s="300">
        <v>52750</v>
      </c>
      <c r="S456" s="381">
        <v>28050</v>
      </c>
      <c r="T456" s="382">
        <v>37050</v>
      </c>
      <c r="U456" s="382">
        <v>39294</v>
      </c>
      <c r="V456" s="382">
        <v>41538</v>
      </c>
      <c r="W456" s="382">
        <v>43782</v>
      </c>
      <c r="X456" s="382">
        <v>46026</v>
      </c>
      <c r="Y456" s="382">
        <v>48270</v>
      </c>
      <c r="Z456" s="382">
        <v>50514</v>
      </c>
      <c r="AA456" s="383">
        <v>52758</v>
      </c>
      <c r="AB456" s="381">
        <v>44900</v>
      </c>
      <c r="AC456" s="382">
        <v>59250</v>
      </c>
      <c r="AD456" s="382">
        <v>62842</v>
      </c>
      <c r="AE456" s="382">
        <v>66434</v>
      </c>
      <c r="AF456" s="382">
        <v>70026</v>
      </c>
      <c r="AG456" s="382">
        <v>73618</v>
      </c>
      <c r="AH456" s="382">
        <v>77210</v>
      </c>
      <c r="AI456" s="382">
        <v>80802</v>
      </c>
      <c r="AJ456" s="383">
        <v>84394</v>
      </c>
      <c r="AL456" s="381">
        <v>28150</v>
      </c>
      <c r="AM456" s="382">
        <v>37200</v>
      </c>
      <c r="AN456" s="382">
        <v>39452</v>
      </c>
      <c r="AO456" s="382">
        <v>41704</v>
      </c>
      <c r="AP456" s="382">
        <v>43956</v>
      </c>
      <c r="AQ456" s="382">
        <v>46208</v>
      </c>
      <c r="AR456" s="382">
        <v>48460</v>
      </c>
      <c r="AS456" s="382">
        <v>50712</v>
      </c>
      <c r="AT456" s="383">
        <v>52964</v>
      </c>
      <c r="AU456" s="381">
        <v>45050</v>
      </c>
      <c r="AV456" s="382">
        <v>59450</v>
      </c>
      <c r="AW456" s="382">
        <v>63054</v>
      </c>
      <c r="AX456" s="382">
        <v>66658</v>
      </c>
      <c r="AY456" s="382">
        <v>70262</v>
      </c>
      <c r="AZ456" s="382">
        <v>73866</v>
      </c>
      <c r="BA456" s="382">
        <v>77470</v>
      </c>
      <c r="BB456" s="382">
        <v>81074</v>
      </c>
      <c r="BC456" s="383">
        <v>84678</v>
      </c>
      <c r="BE456">
        <v>31450</v>
      </c>
      <c r="BF456">
        <v>41550</v>
      </c>
      <c r="BG456">
        <v>44066</v>
      </c>
      <c r="BH456">
        <v>46582</v>
      </c>
      <c r="BI456">
        <v>49098</v>
      </c>
      <c r="BJ456">
        <v>51614</v>
      </c>
      <c r="BK456">
        <v>54130</v>
      </c>
      <c r="BL456">
        <v>56646</v>
      </c>
      <c r="BM456">
        <v>59162</v>
      </c>
      <c r="BN456">
        <v>50300</v>
      </c>
      <c r="BO456">
        <v>66400</v>
      </c>
      <c r="BP456">
        <v>70424</v>
      </c>
      <c r="BQ456">
        <v>74448</v>
      </c>
      <c r="BR456">
        <v>78472</v>
      </c>
      <c r="BS456">
        <v>82496</v>
      </c>
      <c r="BT456">
        <v>86520</v>
      </c>
      <c r="BU456">
        <v>90544</v>
      </c>
      <c r="BV456">
        <v>94568</v>
      </c>
    </row>
    <row r="457" spans="1:74" x14ac:dyDescent="0.35">
      <c r="A457" s="298" t="s">
        <v>647</v>
      </c>
      <c r="C457" s="300">
        <v>42050</v>
      </c>
      <c r="D457" s="300">
        <v>42050</v>
      </c>
      <c r="E457" s="300">
        <v>48357.5</v>
      </c>
      <c r="F457" s="300">
        <v>48357.5</v>
      </c>
      <c r="G457" s="300">
        <v>48357.5</v>
      </c>
      <c r="H457" s="300">
        <v>48357.5</v>
      </c>
      <c r="I457" s="300">
        <v>48357.5</v>
      </c>
      <c r="J457" s="300">
        <v>48357.5</v>
      </c>
      <c r="K457" s="300">
        <v>48357.5</v>
      </c>
      <c r="L457" s="300">
        <v>49600</v>
      </c>
      <c r="M457" s="300">
        <v>52300</v>
      </c>
      <c r="N457" s="300">
        <v>54950</v>
      </c>
      <c r="O457" s="300">
        <v>57650</v>
      </c>
      <c r="P457" s="300">
        <v>60300</v>
      </c>
      <c r="Q457" s="300">
        <v>63000</v>
      </c>
      <c r="S457" s="381">
        <v>33500</v>
      </c>
      <c r="T457" s="382">
        <v>44250</v>
      </c>
      <c r="U457" s="382">
        <v>46930</v>
      </c>
      <c r="V457" s="382">
        <v>49610</v>
      </c>
      <c r="W457" s="382">
        <v>52290</v>
      </c>
      <c r="X457" s="382">
        <v>54970</v>
      </c>
      <c r="Y457" s="382">
        <v>57650</v>
      </c>
      <c r="Z457" s="382">
        <v>60330</v>
      </c>
      <c r="AA457" s="383">
        <v>63010</v>
      </c>
      <c r="AB457" s="381">
        <v>53600</v>
      </c>
      <c r="AC457" s="382">
        <v>70750</v>
      </c>
      <c r="AD457" s="382">
        <v>75038</v>
      </c>
      <c r="AE457" s="382">
        <v>79326</v>
      </c>
      <c r="AF457" s="382">
        <v>83614</v>
      </c>
      <c r="AG457" s="382">
        <v>87902</v>
      </c>
      <c r="AH457" s="382">
        <v>92190</v>
      </c>
      <c r="AI457" s="382">
        <v>96478</v>
      </c>
      <c r="AJ457" s="383">
        <v>100766</v>
      </c>
      <c r="AL457" s="381">
        <v>33500</v>
      </c>
      <c r="AM457" s="382">
        <v>44250</v>
      </c>
      <c r="AN457" s="382">
        <v>46930</v>
      </c>
      <c r="AO457" s="382">
        <v>49610</v>
      </c>
      <c r="AP457" s="382">
        <v>52290</v>
      </c>
      <c r="AQ457" s="382">
        <v>54970</v>
      </c>
      <c r="AR457" s="382">
        <v>57650</v>
      </c>
      <c r="AS457" s="382">
        <v>60330</v>
      </c>
      <c r="AT457" s="383">
        <v>63010</v>
      </c>
      <c r="AU457" s="381">
        <v>53600</v>
      </c>
      <c r="AV457" s="382">
        <v>70750</v>
      </c>
      <c r="AW457" s="382">
        <v>75038</v>
      </c>
      <c r="AX457" s="382">
        <v>79326</v>
      </c>
      <c r="AY457" s="382">
        <v>83614</v>
      </c>
      <c r="AZ457" s="382">
        <v>87902</v>
      </c>
      <c r="BA457" s="382">
        <v>92190</v>
      </c>
      <c r="BB457" s="382">
        <v>96478</v>
      </c>
      <c r="BC457" s="383">
        <v>100766</v>
      </c>
      <c r="BE457">
        <v>35600</v>
      </c>
      <c r="BF457">
        <v>47000</v>
      </c>
      <c r="BG457">
        <v>49848</v>
      </c>
      <c r="BH457">
        <v>52696</v>
      </c>
      <c r="BI457">
        <v>55544</v>
      </c>
      <c r="BJ457">
        <v>58392</v>
      </c>
      <c r="BK457">
        <v>61240</v>
      </c>
      <c r="BL457">
        <v>64088</v>
      </c>
      <c r="BM457">
        <v>66936</v>
      </c>
      <c r="BN457">
        <v>56950</v>
      </c>
      <c r="BO457">
        <v>75150</v>
      </c>
      <c r="BP457">
        <v>79706</v>
      </c>
      <c r="BQ457">
        <v>84262</v>
      </c>
      <c r="BR457">
        <v>88818</v>
      </c>
      <c r="BS457">
        <v>93374</v>
      </c>
      <c r="BT457">
        <v>97930</v>
      </c>
      <c r="BU457">
        <v>102486</v>
      </c>
      <c r="BV457">
        <v>107042</v>
      </c>
    </row>
    <row r="458" spans="1:74" x14ac:dyDescent="0.35">
      <c r="A458" s="298" t="s">
        <v>648</v>
      </c>
      <c r="C458" s="300">
        <v>38950</v>
      </c>
      <c r="D458" s="300">
        <v>38950</v>
      </c>
      <c r="E458" s="300">
        <v>44792.5</v>
      </c>
      <c r="F458" s="300">
        <v>44792.5</v>
      </c>
      <c r="G458" s="300">
        <v>44792.5</v>
      </c>
      <c r="H458" s="300">
        <v>45200</v>
      </c>
      <c r="I458" s="300">
        <v>48300</v>
      </c>
      <c r="J458" s="300">
        <v>51450</v>
      </c>
      <c r="K458" s="300">
        <v>54550</v>
      </c>
      <c r="L458" s="300">
        <v>57650</v>
      </c>
      <c r="M458" s="300">
        <v>60800</v>
      </c>
      <c r="N458" s="300">
        <v>63900</v>
      </c>
      <c r="O458" s="300">
        <v>67000</v>
      </c>
      <c r="P458" s="300">
        <v>70150</v>
      </c>
      <c r="Q458" s="300">
        <v>73250</v>
      </c>
      <c r="S458" s="381">
        <v>39700</v>
      </c>
      <c r="T458" s="382">
        <v>52450</v>
      </c>
      <c r="U458" s="382">
        <v>55626</v>
      </c>
      <c r="V458" s="382">
        <v>58802</v>
      </c>
      <c r="W458" s="382">
        <v>61978</v>
      </c>
      <c r="X458" s="382">
        <v>65154</v>
      </c>
      <c r="Y458" s="382">
        <v>68330</v>
      </c>
      <c r="Z458" s="382">
        <v>71506</v>
      </c>
      <c r="AA458" s="383">
        <v>74682</v>
      </c>
      <c r="AB458" s="381">
        <v>63500</v>
      </c>
      <c r="AC458" s="382">
        <v>83800</v>
      </c>
      <c r="AD458" s="382">
        <v>88880</v>
      </c>
      <c r="AE458" s="382">
        <v>93960</v>
      </c>
      <c r="AF458" s="382">
        <v>99040</v>
      </c>
      <c r="AG458" s="382">
        <v>104120</v>
      </c>
      <c r="AH458" s="382">
        <v>109200</v>
      </c>
      <c r="AI458" s="382">
        <v>114280</v>
      </c>
      <c r="AJ458" s="383">
        <v>119360</v>
      </c>
      <c r="AL458" s="381">
        <v>40850</v>
      </c>
      <c r="AM458" s="382">
        <v>53950</v>
      </c>
      <c r="AN458" s="382">
        <v>57218</v>
      </c>
      <c r="AO458" s="382">
        <v>60486</v>
      </c>
      <c r="AP458" s="382">
        <v>63754</v>
      </c>
      <c r="AQ458" s="382">
        <v>67022</v>
      </c>
      <c r="AR458" s="382">
        <v>70290</v>
      </c>
      <c r="AS458" s="382">
        <v>73558</v>
      </c>
      <c r="AT458" s="383">
        <v>76826</v>
      </c>
      <c r="AU458" s="381">
        <v>65350</v>
      </c>
      <c r="AV458" s="382">
        <v>86250</v>
      </c>
      <c r="AW458" s="382">
        <v>91478</v>
      </c>
      <c r="AX458" s="382">
        <v>96706</v>
      </c>
      <c r="AY458" s="382">
        <v>101934</v>
      </c>
      <c r="AZ458" s="382">
        <v>107162</v>
      </c>
      <c r="BA458" s="382">
        <v>112390</v>
      </c>
      <c r="BB458" s="382">
        <v>117618</v>
      </c>
      <c r="BC458" s="383">
        <v>122846</v>
      </c>
      <c r="BE458">
        <v>44000</v>
      </c>
      <c r="BF458">
        <v>58100</v>
      </c>
      <c r="BG458">
        <v>61620</v>
      </c>
      <c r="BH458">
        <v>65140</v>
      </c>
      <c r="BI458">
        <v>68660</v>
      </c>
      <c r="BJ458">
        <v>72180</v>
      </c>
      <c r="BK458">
        <v>75700</v>
      </c>
      <c r="BL458">
        <v>79220</v>
      </c>
      <c r="BM458">
        <v>82740</v>
      </c>
      <c r="BN458">
        <v>70400</v>
      </c>
      <c r="BO458">
        <v>92950</v>
      </c>
      <c r="BP458">
        <v>98582</v>
      </c>
      <c r="BQ458">
        <v>104214</v>
      </c>
      <c r="BR458">
        <v>109846</v>
      </c>
      <c r="BS458">
        <v>115478</v>
      </c>
      <c r="BT458">
        <v>121110</v>
      </c>
      <c r="BU458">
        <v>126742</v>
      </c>
      <c r="BV458">
        <v>132374</v>
      </c>
    </row>
    <row r="459" spans="1:74" x14ac:dyDescent="0.35">
      <c r="A459" s="298" t="s">
        <v>649</v>
      </c>
      <c r="C459" s="300">
        <v>37600</v>
      </c>
      <c r="D459" s="300">
        <v>37600</v>
      </c>
      <c r="E459" s="300">
        <v>43240</v>
      </c>
      <c r="F459" s="300">
        <v>43240</v>
      </c>
      <c r="G459" s="300">
        <v>43240</v>
      </c>
      <c r="H459" s="300">
        <v>43240</v>
      </c>
      <c r="I459" s="300">
        <v>43240</v>
      </c>
      <c r="J459" s="300">
        <v>43240</v>
      </c>
      <c r="K459" s="300">
        <v>44550</v>
      </c>
      <c r="L459" s="300">
        <v>47100</v>
      </c>
      <c r="M459" s="300">
        <v>49650</v>
      </c>
      <c r="N459" s="300">
        <v>52200</v>
      </c>
      <c r="O459" s="300">
        <v>54700</v>
      </c>
      <c r="P459" s="300">
        <v>57250</v>
      </c>
      <c r="Q459" s="300">
        <v>59800</v>
      </c>
      <c r="S459" s="381">
        <v>32150</v>
      </c>
      <c r="T459" s="382">
        <v>42450</v>
      </c>
      <c r="U459" s="382">
        <v>45022</v>
      </c>
      <c r="V459" s="382">
        <v>47594</v>
      </c>
      <c r="W459" s="382">
        <v>50166</v>
      </c>
      <c r="X459" s="382">
        <v>52738</v>
      </c>
      <c r="Y459" s="382">
        <v>55310</v>
      </c>
      <c r="Z459" s="382">
        <v>57882</v>
      </c>
      <c r="AA459" s="383">
        <v>60454</v>
      </c>
      <c r="AB459" s="381">
        <v>51450</v>
      </c>
      <c r="AC459" s="382">
        <v>67900</v>
      </c>
      <c r="AD459" s="382">
        <v>72016</v>
      </c>
      <c r="AE459" s="382">
        <v>76132</v>
      </c>
      <c r="AF459" s="382">
        <v>80248</v>
      </c>
      <c r="AG459" s="382">
        <v>84364</v>
      </c>
      <c r="AH459" s="382">
        <v>88480</v>
      </c>
      <c r="AI459" s="382">
        <v>92596</v>
      </c>
      <c r="AJ459" s="383">
        <v>96712</v>
      </c>
      <c r="AL459" s="381">
        <v>33350</v>
      </c>
      <c r="AM459" s="382">
        <v>44050</v>
      </c>
      <c r="AN459" s="382">
        <v>46718</v>
      </c>
      <c r="AO459" s="382">
        <v>49386</v>
      </c>
      <c r="AP459" s="382">
        <v>52054</v>
      </c>
      <c r="AQ459" s="382">
        <v>54722</v>
      </c>
      <c r="AR459" s="382">
        <v>57390</v>
      </c>
      <c r="AS459" s="382">
        <v>60058</v>
      </c>
      <c r="AT459" s="383">
        <v>62726</v>
      </c>
      <c r="AU459" s="381">
        <v>53350</v>
      </c>
      <c r="AV459" s="382">
        <v>70400</v>
      </c>
      <c r="AW459" s="382">
        <v>74668</v>
      </c>
      <c r="AX459" s="382">
        <v>78936</v>
      </c>
      <c r="AY459" s="382">
        <v>83204</v>
      </c>
      <c r="AZ459" s="382">
        <v>87472</v>
      </c>
      <c r="BA459" s="382">
        <v>91740</v>
      </c>
      <c r="BB459" s="382">
        <v>96008</v>
      </c>
      <c r="BC459" s="383">
        <v>100276</v>
      </c>
      <c r="BE459">
        <v>36500</v>
      </c>
      <c r="BF459">
        <v>48200</v>
      </c>
      <c r="BG459">
        <v>51120</v>
      </c>
      <c r="BH459">
        <v>54040</v>
      </c>
      <c r="BI459">
        <v>56960</v>
      </c>
      <c r="BJ459">
        <v>59880</v>
      </c>
      <c r="BK459">
        <v>62800</v>
      </c>
      <c r="BL459">
        <v>65720</v>
      </c>
      <c r="BM459">
        <v>68640</v>
      </c>
      <c r="BN459">
        <v>58400</v>
      </c>
      <c r="BO459">
        <v>77100</v>
      </c>
      <c r="BP459">
        <v>81772</v>
      </c>
      <c r="BQ459">
        <v>86444</v>
      </c>
      <c r="BR459">
        <v>91116</v>
      </c>
      <c r="BS459">
        <v>95788</v>
      </c>
      <c r="BT459">
        <v>100460</v>
      </c>
      <c r="BU459">
        <v>105132</v>
      </c>
      <c r="BV459">
        <v>109804</v>
      </c>
    </row>
    <row r="460" spans="1:74" x14ac:dyDescent="0.35">
      <c r="A460" s="298" t="s">
        <v>650</v>
      </c>
      <c r="C460" s="300">
        <v>35750</v>
      </c>
      <c r="D460" s="300">
        <v>35750</v>
      </c>
      <c r="E460" s="300">
        <v>41112.5</v>
      </c>
      <c r="F460" s="300">
        <v>41112.5</v>
      </c>
      <c r="G460" s="300">
        <v>41112.5</v>
      </c>
      <c r="H460" s="300">
        <v>41112.5</v>
      </c>
      <c r="I460" s="300">
        <v>41112.5</v>
      </c>
      <c r="J460" s="300">
        <v>41112.5</v>
      </c>
      <c r="K460" s="300">
        <v>41112.5</v>
      </c>
      <c r="L460" s="300">
        <v>41550</v>
      </c>
      <c r="M460" s="300">
        <v>43800</v>
      </c>
      <c r="N460" s="300">
        <v>46050</v>
      </c>
      <c r="O460" s="300">
        <v>48250</v>
      </c>
      <c r="P460" s="300">
        <v>50500</v>
      </c>
      <c r="Q460" s="300">
        <v>52750</v>
      </c>
      <c r="S460" s="381">
        <v>28050</v>
      </c>
      <c r="T460" s="382">
        <v>37050</v>
      </c>
      <c r="U460" s="382">
        <v>39294</v>
      </c>
      <c r="V460" s="382">
        <v>41538</v>
      </c>
      <c r="W460" s="382">
        <v>43782</v>
      </c>
      <c r="X460" s="382">
        <v>46026</v>
      </c>
      <c r="Y460" s="382">
        <v>48270</v>
      </c>
      <c r="Z460" s="382">
        <v>50514</v>
      </c>
      <c r="AA460" s="383">
        <v>52758</v>
      </c>
      <c r="AB460" s="381">
        <v>44900</v>
      </c>
      <c r="AC460" s="382">
        <v>59250</v>
      </c>
      <c r="AD460" s="382">
        <v>62842</v>
      </c>
      <c r="AE460" s="382">
        <v>66434</v>
      </c>
      <c r="AF460" s="382">
        <v>70026</v>
      </c>
      <c r="AG460" s="382">
        <v>73618</v>
      </c>
      <c r="AH460" s="382">
        <v>77210</v>
      </c>
      <c r="AI460" s="382">
        <v>80802</v>
      </c>
      <c r="AJ460" s="383">
        <v>84394</v>
      </c>
      <c r="AL460" s="381">
        <v>28150</v>
      </c>
      <c r="AM460" s="382">
        <v>37200</v>
      </c>
      <c r="AN460" s="382">
        <v>39452</v>
      </c>
      <c r="AO460" s="382">
        <v>41704</v>
      </c>
      <c r="AP460" s="382">
        <v>43956</v>
      </c>
      <c r="AQ460" s="382">
        <v>46208</v>
      </c>
      <c r="AR460" s="382">
        <v>48460</v>
      </c>
      <c r="AS460" s="382">
        <v>50712</v>
      </c>
      <c r="AT460" s="383">
        <v>52964</v>
      </c>
      <c r="AU460" s="381">
        <v>45050</v>
      </c>
      <c r="AV460" s="382">
        <v>59450</v>
      </c>
      <c r="AW460" s="382">
        <v>63054</v>
      </c>
      <c r="AX460" s="382">
        <v>66658</v>
      </c>
      <c r="AY460" s="382">
        <v>70262</v>
      </c>
      <c r="AZ460" s="382">
        <v>73866</v>
      </c>
      <c r="BA460" s="382">
        <v>77470</v>
      </c>
      <c r="BB460" s="382">
        <v>81074</v>
      </c>
      <c r="BC460" s="383">
        <v>84678</v>
      </c>
      <c r="BE460">
        <v>31450</v>
      </c>
      <c r="BF460">
        <v>41550</v>
      </c>
      <c r="BG460">
        <v>44066</v>
      </c>
      <c r="BH460">
        <v>46582</v>
      </c>
      <c r="BI460">
        <v>49098</v>
      </c>
      <c r="BJ460">
        <v>51614</v>
      </c>
      <c r="BK460">
        <v>54130</v>
      </c>
      <c r="BL460">
        <v>56646</v>
      </c>
      <c r="BM460">
        <v>59162</v>
      </c>
      <c r="BN460">
        <v>50300</v>
      </c>
      <c r="BO460">
        <v>66400</v>
      </c>
      <c r="BP460">
        <v>70424</v>
      </c>
      <c r="BQ460">
        <v>74448</v>
      </c>
      <c r="BR460">
        <v>78472</v>
      </c>
      <c r="BS460">
        <v>82496</v>
      </c>
      <c r="BT460">
        <v>86520</v>
      </c>
      <c r="BU460">
        <v>90544</v>
      </c>
      <c r="BV460">
        <v>94568</v>
      </c>
    </row>
    <row r="461" spans="1:74" x14ac:dyDescent="0.35">
      <c r="A461" s="298" t="s">
        <v>651</v>
      </c>
      <c r="C461" s="300">
        <v>41350</v>
      </c>
      <c r="D461" s="300">
        <v>41350</v>
      </c>
      <c r="E461" s="300">
        <v>47552.5</v>
      </c>
      <c r="F461" s="300">
        <v>47552.5</v>
      </c>
      <c r="G461" s="300">
        <v>47552.5</v>
      </c>
      <c r="H461" s="300">
        <v>49900</v>
      </c>
      <c r="I461" s="300">
        <v>53350</v>
      </c>
      <c r="J461" s="300">
        <v>56800</v>
      </c>
      <c r="K461" s="300">
        <v>60200</v>
      </c>
      <c r="L461" s="300">
        <v>63650</v>
      </c>
      <c r="M461" s="300">
        <v>67100</v>
      </c>
      <c r="N461" s="300">
        <v>70550</v>
      </c>
      <c r="O461" s="300">
        <v>74000</v>
      </c>
      <c r="P461" s="300">
        <v>77400</v>
      </c>
      <c r="Q461" s="300">
        <v>80850</v>
      </c>
      <c r="S461" s="381">
        <v>43000</v>
      </c>
      <c r="T461" s="382">
        <v>56800</v>
      </c>
      <c r="U461" s="382">
        <v>60240</v>
      </c>
      <c r="V461" s="382">
        <v>63680</v>
      </c>
      <c r="W461" s="382">
        <v>67120</v>
      </c>
      <c r="X461" s="382">
        <v>70560</v>
      </c>
      <c r="Y461" s="382">
        <v>74000</v>
      </c>
      <c r="Z461" s="382">
        <v>77440</v>
      </c>
      <c r="AA461" s="383">
        <v>80880</v>
      </c>
      <c r="AB461" s="381">
        <v>68800</v>
      </c>
      <c r="AC461" s="382">
        <v>90800</v>
      </c>
      <c r="AD461" s="382">
        <v>96304</v>
      </c>
      <c r="AE461" s="382">
        <v>101808</v>
      </c>
      <c r="AF461" s="382">
        <v>107312</v>
      </c>
      <c r="AG461" s="382">
        <v>112816</v>
      </c>
      <c r="AH461" s="382">
        <v>118320</v>
      </c>
      <c r="AI461" s="382">
        <v>123824</v>
      </c>
      <c r="AJ461" s="383">
        <v>129328</v>
      </c>
      <c r="AL461" s="381">
        <v>43300</v>
      </c>
      <c r="AM461" s="382">
        <v>57200</v>
      </c>
      <c r="AN461" s="382">
        <v>60664</v>
      </c>
      <c r="AO461" s="382">
        <v>64128</v>
      </c>
      <c r="AP461" s="382">
        <v>67592</v>
      </c>
      <c r="AQ461" s="382">
        <v>71056</v>
      </c>
      <c r="AR461" s="382">
        <v>74520</v>
      </c>
      <c r="AS461" s="382">
        <v>77984</v>
      </c>
      <c r="AT461" s="383">
        <v>81448</v>
      </c>
      <c r="AU461" s="381">
        <v>69300</v>
      </c>
      <c r="AV461" s="382">
        <v>91500</v>
      </c>
      <c r="AW461" s="382">
        <v>97044</v>
      </c>
      <c r="AX461" s="382">
        <v>102588</v>
      </c>
      <c r="AY461" s="382">
        <v>108132</v>
      </c>
      <c r="AZ461" s="382">
        <v>113676</v>
      </c>
      <c r="BA461" s="382">
        <v>119220</v>
      </c>
      <c r="BB461" s="382">
        <v>124764</v>
      </c>
      <c r="BC461" s="383">
        <v>130308</v>
      </c>
      <c r="BE461">
        <v>48400</v>
      </c>
      <c r="BF461">
        <v>63900</v>
      </c>
      <c r="BG461">
        <v>67772</v>
      </c>
      <c r="BH461">
        <v>71644</v>
      </c>
      <c r="BI461">
        <v>75516</v>
      </c>
      <c r="BJ461">
        <v>79388</v>
      </c>
      <c r="BK461">
        <v>83260</v>
      </c>
      <c r="BL461">
        <v>87132</v>
      </c>
      <c r="BM461">
        <v>91004</v>
      </c>
      <c r="BN461">
        <v>77450</v>
      </c>
      <c r="BO461">
        <v>102250</v>
      </c>
      <c r="BP461">
        <v>108446</v>
      </c>
      <c r="BQ461">
        <v>114642</v>
      </c>
      <c r="BR461">
        <v>120838</v>
      </c>
      <c r="BS461">
        <v>127034</v>
      </c>
      <c r="BT461">
        <v>133230</v>
      </c>
      <c r="BU461">
        <v>139426</v>
      </c>
      <c r="BV461">
        <v>145622</v>
      </c>
    </row>
    <row r="462" spans="1:74" x14ac:dyDescent="0.35">
      <c r="A462" s="298" t="s">
        <v>652</v>
      </c>
      <c r="C462" s="300">
        <v>35750</v>
      </c>
      <c r="D462" s="300">
        <v>35750</v>
      </c>
      <c r="E462" s="300">
        <v>41112.5</v>
      </c>
      <c r="F462" s="300">
        <v>41112.5</v>
      </c>
      <c r="G462" s="300">
        <v>41112.5</v>
      </c>
      <c r="H462" s="300">
        <v>41112.5</v>
      </c>
      <c r="I462" s="300">
        <v>43100</v>
      </c>
      <c r="J462" s="300">
        <v>45900</v>
      </c>
      <c r="K462" s="300">
        <v>48650</v>
      </c>
      <c r="L462" s="300">
        <v>51450</v>
      </c>
      <c r="M462" s="300">
        <v>54250</v>
      </c>
      <c r="N462" s="300">
        <v>57000</v>
      </c>
      <c r="O462" s="300">
        <v>59800</v>
      </c>
      <c r="P462" s="300">
        <v>62550</v>
      </c>
      <c r="Q462" s="300">
        <v>65350</v>
      </c>
      <c r="S462" s="381">
        <v>34750</v>
      </c>
      <c r="T462" s="382">
        <v>45900</v>
      </c>
      <c r="U462" s="382">
        <v>48680</v>
      </c>
      <c r="V462" s="382">
        <v>51460</v>
      </c>
      <c r="W462" s="382">
        <v>54240</v>
      </c>
      <c r="X462" s="382">
        <v>57020</v>
      </c>
      <c r="Y462" s="382">
        <v>59800</v>
      </c>
      <c r="Z462" s="382">
        <v>62580</v>
      </c>
      <c r="AA462" s="383">
        <v>65360</v>
      </c>
      <c r="AB462" s="381">
        <v>55600</v>
      </c>
      <c r="AC462" s="382">
        <v>73400</v>
      </c>
      <c r="AD462" s="382">
        <v>77848</v>
      </c>
      <c r="AE462" s="382">
        <v>82296</v>
      </c>
      <c r="AF462" s="382">
        <v>86744</v>
      </c>
      <c r="AG462" s="382">
        <v>91192</v>
      </c>
      <c r="AH462" s="382">
        <v>95640</v>
      </c>
      <c r="AI462" s="382">
        <v>100088</v>
      </c>
      <c r="AJ462" s="383">
        <v>104536</v>
      </c>
      <c r="AL462" s="381">
        <v>35150</v>
      </c>
      <c r="AM462" s="382">
        <v>46400</v>
      </c>
      <c r="AN462" s="382">
        <v>49212</v>
      </c>
      <c r="AO462" s="382">
        <v>52024</v>
      </c>
      <c r="AP462" s="382">
        <v>54836</v>
      </c>
      <c r="AQ462" s="382">
        <v>57648</v>
      </c>
      <c r="AR462" s="382">
        <v>60460</v>
      </c>
      <c r="AS462" s="382">
        <v>63272</v>
      </c>
      <c r="AT462" s="383">
        <v>66084</v>
      </c>
      <c r="AU462" s="381">
        <v>56250</v>
      </c>
      <c r="AV462" s="382">
        <v>74250</v>
      </c>
      <c r="AW462" s="382">
        <v>78750</v>
      </c>
      <c r="AX462" s="382">
        <v>83250</v>
      </c>
      <c r="AY462" s="382">
        <v>87750</v>
      </c>
      <c r="AZ462" s="382">
        <v>92250</v>
      </c>
      <c r="BA462" s="382">
        <v>96750</v>
      </c>
      <c r="BB462" s="382">
        <v>101250</v>
      </c>
      <c r="BC462" s="383">
        <v>105750</v>
      </c>
      <c r="BE462">
        <v>38300</v>
      </c>
      <c r="BF462">
        <v>50600</v>
      </c>
      <c r="BG462">
        <v>53664</v>
      </c>
      <c r="BH462">
        <v>56728</v>
      </c>
      <c r="BI462">
        <v>59792</v>
      </c>
      <c r="BJ462">
        <v>62856</v>
      </c>
      <c r="BK462">
        <v>65920</v>
      </c>
      <c r="BL462">
        <v>68984</v>
      </c>
      <c r="BM462">
        <v>72048</v>
      </c>
      <c r="BN462">
        <v>61300</v>
      </c>
      <c r="BO462">
        <v>80900</v>
      </c>
      <c r="BP462">
        <v>85804</v>
      </c>
      <c r="BQ462">
        <v>90708</v>
      </c>
      <c r="BR462">
        <v>95612</v>
      </c>
      <c r="BS462">
        <v>100516</v>
      </c>
      <c r="BT462">
        <v>105420</v>
      </c>
      <c r="BU462">
        <v>110324</v>
      </c>
      <c r="BV462">
        <v>115228</v>
      </c>
    </row>
    <row r="463" spans="1:74" x14ac:dyDescent="0.35">
      <c r="A463" s="298" t="s">
        <v>653</v>
      </c>
      <c r="C463" s="300">
        <v>35750</v>
      </c>
      <c r="D463" s="300">
        <v>35750</v>
      </c>
      <c r="E463" s="300">
        <v>41112.5</v>
      </c>
      <c r="F463" s="300">
        <v>41112.5</v>
      </c>
      <c r="G463" s="300">
        <v>41112.5</v>
      </c>
      <c r="H463" s="300">
        <v>41112.5</v>
      </c>
      <c r="I463" s="300">
        <v>41112.5</v>
      </c>
      <c r="J463" s="300">
        <v>41600</v>
      </c>
      <c r="K463" s="300">
        <v>44100</v>
      </c>
      <c r="L463" s="300">
        <v>46650</v>
      </c>
      <c r="M463" s="300">
        <v>49150</v>
      </c>
      <c r="N463" s="300">
        <v>51700</v>
      </c>
      <c r="O463" s="300">
        <v>54200</v>
      </c>
      <c r="P463" s="300">
        <v>56700</v>
      </c>
      <c r="Q463" s="300">
        <v>59250</v>
      </c>
      <c r="S463" s="381">
        <v>31500</v>
      </c>
      <c r="T463" s="382">
        <v>41600</v>
      </c>
      <c r="U463" s="382">
        <v>44120</v>
      </c>
      <c r="V463" s="382">
        <v>46640</v>
      </c>
      <c r="W463" s="382">
        <v>49160</v>
      </c>
      <c r="X463" s="382">
        <v>51680</v>
      </c>
      <c r="Y463" s="382">
        <v>54200</v>
      </c>
      <c r="Z463" s="382">
        <v>56720</v>
      </c>
      <c r="AA463" s="383">
        <v>59240</v>
      </c>
      <c r="AB463" s="381">
        <v>50400</v>
      </c>
      <c r="AC463" s="382">
        <v>66550</v>
      </c>
      <c r="AD463" s="382">
        <v>70582</v>
      </c>
      <c r="AE463" s="382">
        <v>74614</v>
      </c>
      <c r="AF463" s="382">
        <v>78646</v>
      </c>
      <c r="AG463" s="382">
        <v>82678</v>
      </c>
      <c r="AH463" s="382">
        <v>86710</v>
      </c>
      <c r="AI463" s="382">
        <v>90742</v>
      </c>
      <c r="AJ463" s="383">
        <v>94774</v>
      </c>
      <c r="AL463" s="381">
        <v>33050</v>
      </c>
      <c r="AM463" s="382">
        <v>43650</v>
      </c>
      <c r="AN463" s="382">
        <v>46294</v>
      </c>
      <c r="AO463" s="382">
        <v>48938</v>
      </c>
      <c r="AP463" s="382">
        <v>51582</v>
      </c>
      <c r="AQ463" s="382">
        <v>54226</v>
      </c>
      <c r="AR463" s="382">
        <v>56870</v>
      </c>
      <c r="AS463" s="382">
        <v>59514</v>
      </c>
      <c r="AT463" s="383">
        <v>62158</v>
      </c>
      <c r="AU463" s="381">
        <v>52900</v>
      </c>
      <c r="AV463" s="382">
        <v>69850</v>
      </c>
      <c r="AW463" s="382">
        <v>74082</v>
      </c>
      <c r="AX463" s="382">
        <v>78314</v>
      </c>
      <c r="AY463" s="382">
        <v>82546</v>
      </c>
      <c r="AZ463" s="382">
        <v>86778</v>
      </c>
      <c r="BA463" s="382">
        <v>91010</v>
      </c>
      <c r="BB463" s="382">
        <v>95242</v>
      </c>
      <c r="BC463" s="383">
        <v>99474</v>
      </c>
      <c r="BE463">
        <v>36950</v>
      </c>
      <c r="BF463">
        <v>48800</v>
      </c>
      <c r="BG463">
        <v>51756</v>
      </c>
      <c r="BH463">
        <v>54712</v>
      </c>
      <c r="BI463">
        <v>57668</v>
      </c>
      <c r="BJ463">
        <v>60624</v>
      </c>
      <c r="BK463">
        <v>63580</v>
      </c>
      <c r="BL463">
        <v>66536</v>
      </c>
      <c r="BM463">
        <v>69492</v>
      </c>
      <c r="BN463">
        <v>59100</v>
      </c>
      <c r="BO463">
        <v>78000</v>
      </c>
      <c r="BP463">
        <v>82728</v>
      </c>
      <c r="BQ463">
        <v>87456</v>
      </c>
      <c r="BR463">
        <v>92184</v>
      </c>
      <c r="BS463">
        <v>96912</v>
      </c>
      <c r="BT463">
        <v>101640</v>
      </c>
      <c r="BU463">
        <v>106368</v>
      </c>
      <c r="BV463">
        <v>111096</v>
      </c>
    </row>
    <row r="464" spans="1:74" x14ac:dyDescent="0.35">
      <c r="A464" s="298" t="s">
        <v>654</v>
      </c>
      <c r="C464" s="300">
        <v>42050</v>
      </c>
      <c r="D464" s="300">
        <v>42050</v>
      </c>
      <c r="E464" s="300">
        <v>48357.5</v>
      </c>
      <c r="F464" s="300">
        <v>48357.5</v>
      </c>
      <c r="G464" s="300">
        <v>48357.5</v>
      </c>
      <c r="H464" s="300">
        <v>48357.5</v>
      </c>
      <c r="I464" s="300">
        <v>48357.5</v>
      </c>
      <c r="J464" s="300">
        <v>48357.5</v>
      </c>
      <c r="K464" s="300">
        <v>48357.5</v>
      </c>
      <c r="L464" s="300">
        <v>49600</v>
      </c>
      <c r="M464" s="300">
        <v>52300</v>
      </c>
      <c r="N464" s="300">
        <v>54950</v>
      </c>
      <c r="O464" s="300">
        <v>57650</v>
      </c>
      <c r="P464" s="300">
        <v>60300</v>
      </c>
      <c r="Q464" s="300">
        <v>63000</v>
      </c>
      <c r="S464" s="381">
        <v>33500</v>
      </c>
      <c r="T464" s="382">
        <v>44250</v>
      </c>
      <c r="U464" s="382">
        <v>46930</v>
      </c>
      <c r="V464" s="382">
        <v>49610</v>
      </c>
      <c r="W464" s="382">
        <v>52290</v>
      </c>
      <c r="X464" s="382">
        <v>54970</v>
      </c>
      <c r="Y464" s="382">
        <v>57650</v>
      </c>
      <c r="Z464" s="382">
        <v>60330</v>
      </c>
      <c r="AA464" s="383">
        <v>63010</v>
      </c>
      <c r="AB464" s="381">
        <v>53600</v>
      </c>
      <c r="AC464" s="382">
        <v>70750</v>
      </c>
      <c r="AD464" s="382">
        <v>75038</v>
      </c>
      <c r="AE464" s="382">
        <v>79326</v>
      </c>
      <c r="AF464" s="382">
        <v>83614</v>
      </c>
      <c r="AG464" s="382">
        <v>87902</v>
      </c>
      <c r="AH464" s="382">
        <v>92190</v>
      </c>
      <c r="AI464" s="382">
        <v>96478</v>
      </c>
      <c r="AJ464" s="383">
        <v>100766</v>
      </c>
      <c r="AL464" s="381">
        <v>33500</v>
      </c>
      <c r="AM464" s="382">
        <v>44250</v>
      </c>
      <c r="AN464" s="382">
        <v>46930</v>
      </c>
      <c r="AO464" s="382">
        <v>49610</v>
      </c>
      <c r="AP464" s="382">
        <v>52290</v>
      </c>
      <c r="AQ464" s="382">
        <v>54970</v>
      </c>
      <c r="AR464" s="382">
        <v>57650</v>
      </c>
      <c r="AS464" s="382">
        <v>60330</v>
      </c>
      <c r="AT464" s="383">
        <v>63010</v>
      </c>
      <c r="AU464" s="381">
        <v>53600</v>
      </c>
      <c r="AV464" s="382">
        <v>70750</v>
      </c>
      <c r="AW464" s="382">
        <v>75038</v>
      </c>
      <c r="AX464" s="382">
        <v>79326</v>
      </c>
      <c r="AY464" s="382">
        <v>83614</v>
      </c>
      <c r="AZ464" s="382">
        <v>87902</v>
      </c>
      <c r="BA464" s="382">
        <v>92190</v>
      </c>
      <c r="BB464" s="382">
        <v>96478</v>
      </c>
      <c r="BC464" s="383">
        <v>100766</v>
      </c>
      <c r="BE464">
        <v>35600</v>
      </c>
      <c r="BF464">
        <v>47000</v>
      </c>
      <c r="BG464">
        <v>49848</v>
      </c>
      <c r="BH464">
        <v>52696</v>
      </c>
      <c r="BI464">
        <v>55544</v>
      </c>
      <c r="BJ464">
        <v>58392</v>
      </c>
      <c r="BK464">
        <v>61240</v>
      </c>
      <c r="BL464">
        <v>64088</v>
      </c>
      <c r="BM464">
        <v>66936</v>
      </c>
      <c r="BN464">
        <v>56950</v>
      </c>
      <c r="BO464">
        <v>75150</v>
      </c>
      <c r="BP464">
        <v>79706</v>
      </c>
      <c r="BQ464">
        <v>84262</v>
      </c>
      <c r="BR464">
        <v>88818</v>
      </c>
      <c r="BS464">
        <v>93374</v>
      </c>
      <c r="BT464">
        <v>97930</v>
      </c>
      <c r="BU464">
        <v>102486</v>
      </c>
      <c r="BV464">
        <v>107042</v>
      </c>
    </row>
    <row r="465" spans="1:74" x14ac:dyDescent="0.35">
      <c r="A465" s="298" t="s">
        <v>655</v>
      </c>
      <c r="C465" s="300">
        <v>35750</v>
      </c>
      <c r="D465" s="300">
        <v>35750</v>
      </c>
      <c r="E465" s="300">
        <v>41112.5</v>
      </c>
      <c r="F465" s="300">
        <v>41112.5</v>
      </c>
      <c r="G465" s="300">
        <v>41112.5</v>
      </c>
      <c r="H465" s="300">
        <v>41112.5</v>
      </c>
      <c r="I465" s="300">
        <v>41112.5</v>
      </c>
      <c r="J465" s="300">
        <v>41112.5</v>
      </c>
      <c r="K465" s="300">
        <v>42500</v>
      </c>
      <c r="L465" s="300">
        <v>44950</v>
      </c>
      <c r="M465" s="300">
        <v>47350</v>
      </c>
      <c r="N465" s="300">
        <v>49800</v>
      </c>
      <c r="O465" s="300">
        <v>52250</v>
      </c>
      <c r="P465" s="300">
        <v>54650</v>
      </c>
      <c r="Q465" s="300">
        <v>57100</v>
      </c>
      <c r="S465" s="381">
        <v>31500</v>
      </c>
      <c r="T465" s="382">
        <v>41600</v>
      </c>
      <c r="U465" s="382">
        <v>44120</v>
      </c>
      <c r="V465" s="382">
        <v>46640</v>
      </c>
      <c r="W465" s="382">
        <v>49160</v>
      </c>
      <c r="X465" s="382">
        <v>51680</v>
      </c>
      <c r="Y465" s="382">
        <v>54200</v>
      </c>
      <c r="Z465" s="382">
        <v>56720</v>
      </c>
      <c r="AA465" s="383">
        <v>59240</v>
      </c>
      <c r="AB465" s="381">
        <v>50400</v>
      </c>
      <c r="AC465" s="382">
        <v>66550</v>
      </c>
      <c r="AD465" s="382">
        <v>70582</v>
      </c>
      <c r="AE465" s="382">
        <v>74614</v>
      </c>
      <c r="AF465" s="382">
        <v>78646</v>
      </c>
      <c r="AG465" s="382">
        <v>82678</v>
      </c>
      <c r="AH465" s="382">
        <v>86710</v>
      </c>
      <c r="AI465" s="382">
        <v>90742</v>
      </c>
      <c r="AJ465" s="383">
        <v>94774</v>
      </c>
      <c r="AL465" s="381">
        <v>31500</v>
      </c>
      <c r="AM465" s="382">
        <v>41600</v>
      </c>
      <c r="AN465" s="382">
        <v>44120</v>
      </c>
      <c r="AO465" s="382">
        <v>46640</v>
      </c>
      <c r="AP465" s="382">
        <v>49160</v>
      </c>
      <c r="AQ465" s="382">
        <v>51680</v>
      </c>
      <c r="AR465" s="382">
        <v>54200</v>
      </c>
      <c r="AS465" s="382">
        <v>56720</v>
      </c>
      <c r="AT465" s="383">
        <v>59240</v>
      </c>
      <c r="AU465" s="381">
        <v>50400</v>
      </c>
      <c r="AV465" s="382">
        <v>66550</v>
      </c>
      <c r="AW465" s="382">
        <v>70582</v>
      </c>
      <c r="AX465" s="382">
        <v>74614</v>
      </c>
      <c r="AY465" s="382">
        <v>78646</v>
      </c>
      <c r="AZ465" s="382">
        <v>82678</v>
      </c>
      <c r="BA465" s="382">
        <v>86710</v>
      </c>
      <c r="BB465" s="382">
        <v>90742</v>
      </c>
      <c r="BC465" s="383">
        <v>94774</v>
      </c>
      <c r="BE465">
        <v>33150</v>
      </c>
      <c r="BF465">
        <v>43800</v>
      </c>
      <c r="BG465">
        <v>46452</v>
      </c>
      <c r="BH465">
        <v>49104</v>
      </c>
      <c r="BI465">
        <v>51756</v>
      </c>
      <c r="BJ465">
        <v>54408</v>
      </c>
      <c r="BK465">
        <v>57060</v>
      </c>
      <c r="BL465">
        <v>59712</v>
      </c>
      <c r="BM465">
        <v>62364</v>
      </c>
      <c r="BN465">
        <v>53050</v>
      </c>
      <c r="BO465">
        <v>70050</v>
      </c>
      <c r="BP465">
        <v>74294</v>
      </c>
      <c r="BQ465">
        <v>78538</v>
      </c>
      <c r="BR465">
        <v>82782</v>
      </c>
      <c r="BS465">
        <v>87026</v>
      </c>
      <c r="BT465">
        <v>91270</v>
      </c>
      <c r="BU465">
        <v>95514</v>
      </c>
      <c r="BV465">
        <v>99758</v>
      </c>
    </row>
    <row r="466" spans="1:74" x14ac:dyDescent="0.35">
      <c r="A466" s="298" t="s">
        <v>656</v>
      </c>
      <c r="C466" s="300">
        <v>35750</v>
      </c>
      <c r="D466" s="300">
        <v>35750</v>
      </c>
      <c r="E466" s="300">
        <v>41112.5</v>
      </c>
      <c r="F466" s="300">
        <v>41112.5</v>
      </c>
      <c r="G466" s="300">
        <v>41112.5</v>
      </c>
      <c r="H466" s="300">
        <v>41112.5</v>
      </c>
      <c r="I466" s="300">
        <v>41112.5</v>
      </c>
      <c r="J466" s="300">
        <v>41112.5</v>
      </c>
      <c r="K466" s="300">
        <v>41112.5</v>
      </c>
      <c r="L466" s="300">
        <v>41550</v>
      </c>
      <c r="M466" s="300">
        <v>43800</v>
      </c>
      <c r="N466" s="300">
        <v>46050</v>
      </c>
      <c r="O466" s="300">
        <v>48250</v>
      </c>
      <c r="P466" s="300">
        <v>50500</v>
      </c>
      <c r="Q466" s="300">
        <v>52750</v>
      </c>
      <c r="S466" s="381">
        <v>28050</v>
      </c>
      <c r="T466" s="382">
        <v>37050</v>
      </c>
      <c r="U466" s="382">
        <v>39294</v>
      </c>
      <c r="V466" s="382">
        <v>41538</v>
      </c>
      <c r="W466" s="382">
        <v>43782</v>
      </c>
      <c r="X466" s="382">
        <v>46026</v>
      </c>
      <c r="Y466" s="382">
        <v>48270</v>
      </c>
      <c r="Z466" s="382">
        <v>50514</v>
      </c>
      <c r="AA466" s="383">
        <v>52758</v>
      </c>
      <c r="AB466" s="381">
        <v>44900</v>
      </c>
      <c r="AC466" s="382">
        <v>59250</v>
      </c>
      <c r="AD466" s="382">
        <v>62842</v>
      </c>
      <c r="AE466" s="382">
        <v>66434</v>
      </c>
      <c r="AF466" s="382">
        <v>70026</v>
      </c>
      <c r="AG466" s="382">
        <v>73618</v>
      </c>
      <c r="AH466" s="382">
        <v>77210</v>
      </c>
      <c r="AI466" s="382">
        <v>80802</v>
      </c>
      <c r="AJ466" s="383">
        <v>84394</v>
      </c>
      <c r="AL466" s="381">
        <v>29200</v>
      </c>
      <c r="AM466" s="382">
        <v>38550</v>
      </c>
      <c r="AN466" s="382">
        <v>40886</v>
      </c>
      <c r="AO466" s="382">
        <v>43222</v>
      </c>
      <c r="AP466" s="382">
        <v>45558</v>
      </c>
      <c r="AQ466" s="382">
        <v>47894</v>
      </c>
      <c r="AR466" s="382">
        <v>50230</v>
      </c>
      <c r="AS466" s="382">
        <v>52566</v>
      </c>
      <c r="AT466" s="383">
        <v>54902</v>
      </c>
      <c r="AU466" s="381">
        <v>46700</v>
      </c>
      <c r="AV466" s="382">
        <v>61650</v>
      </c>
      <c r="AW466" s="382">
        <v>65386</v>
      </c>
      <c r="AX466" s="382">
        <v>69122</v>
      </c>
      <c r="AY466" s="382">
        <v>72858</v>
      </c>
      <c r="AZ466" s="382">
        <v>76594</v>
      </c>
      <c r="BA466" s="382">
        <v>80330</v>
      </c>
      <c r="BB466" s="382">
        <v>84066</v>
      </c>
      <c r="BC466" s="383">
        <v>87802</v>
      </c>
      <c r="BE466">
        <v>31750</v>
      </c>
      <c r="BF466">
        <v>41950</v>
      </c>
      <c r="BG466">
        <v>44490</v>
      </c>
      <c r="BH466">
        <v>47030</v>
      </c>
      <c r="BI466">
        <v>49570</v>
      </c>
      <c r="BJ466">
        <v>52110</v>
      </c>
      <c r="BK466">
        <v>54650</v>
      </c>
      <c r="BL466">
        <v>57190</v>
      </c>
      <c r="BM466">
        <v>59730</v>
      </c>
      <c r="BN466">
        <v>50800</v>
      </c>
      <c r="BO466">
        <v>67050</v>
      </c>
      <c r="BP466">
        <v>71114</v>
      </c>
      <c r="BQ466">
        <v>75178</v>
      </c>
      <c r="BR466">
        <v>79242</v>
      </c>
      <c r="BS466">
        <v>83306</v>
      </c>
      <c r="BT466">
        <v>87370</v>
      </c>
      <c r="BU466">
        <v>91434</v>
      </c>
      <c r="BV466">
        <v>95498</v>
      </c>
    </row>
    <row r="467" spans="1:74" x14ac:dyDescent="0.35">
      <c r="A467" s="298" t="s">
        <v>657</v>
      </c>
      <c r="C467" s="300">
        <v>41350</v>
      </c>
      <c r="D467" s="300">
        <v>41350</v>
      </c>
      <c r="E467" s="300">
        <v>47552.5</v>
      </c>
      <c r="F467" s="300">
        <v>47552.5</v>
      </c>
      <c r="G467" s="300">
        <v>47552.5</v>
      </c>
      <c r="H467" s="300">
        <v>49900</v>
      </c>
      <c r="I467" s="300">
        <v>53350</v>
      </c>
      <c r="J467" s="300">
        <v>56800</v>
      </c>
      <c r="K467" s="300">
        <v>60200</v>
      </c>
      <c r="L467" s="300">
        <v>63650</v>
      </c>
      <c r="M467" s="300">
        <v>67100</v>
      </c>
      <c r="N467" s="300">
        <v>70550</v>
      </c>
      <c r="O467" s="300">
        <v>74000</v>
      </c>
      <c r="P467" s="300">
        <v>77400</v>
      </c>
      <c r="Q467" s="300">
        <v>80850</v>
      </c>
      <c r="S467" s="381">
        <v>43000</v>
      </c>
      <c r="T467" s="382">
        <v>56800</v>
      </c>
      <c r="U467" s="382">
        <v>60240</v>
      </c>
      <c r="V467" s="382">
        <v>63680</v>
      </c>
      <c r="W467" s="382">
        <v>67120</v>
      </c>
      <c r="X467" s="382">
        <v>70560</v>
      </c>
      <c r="Y467" s="382">
        <v>74000</v>
      </c>
      <c r="Z467" s="382">
        <v>77440</v>
      </c>
      <c r="AA467" s="383">
        <v>80880</v>
      </c>
      <c r="AB467" s="381">
        <v>68800</v>
      </c>
      <c r="AC467" s="382">
        <v>90800</v>
      </c>
      <c r="AD467" s="382">
        <v>96304</v>
      </c>
      <c r="AE467" s="382">
        <v>101808</v>
      </c>
      <c r="AF467" s="382">
        <v>107312</v>
      </c>
      <c r="AG467" s="382">
        <v>112816</v>
      </c>
      <c r="AH467" s="382">
        <v>118320</v>
      </c>
      <c r="AI467" s="382">
        <v>123824</v>
      </c>
      <c r="AJ467" s="383">
        <v>129328</v>
      </c>
      <c r="AL467" s="381">
        <v>43300</v>
      </c>
      <c r="AM467" s="382">
        <v>57200</v>
      </c>
      <c r="AN467" s="382">
        <v>60664</v>
      </c>
      <c r="AO467" s="382">
        <v>64128</v>
      </c>
      <c r="AP467" s="382">
        <v>67592</v>
      </c>
      <c r="AQ467" s="382">
        <v>71056</v>
      </c>
      <c r="AR467" s="382">
        <v>74520</v>
      </c>
      <c r="AS467" s="382">
        <v>77984</v>
      </c>
      <c r="AT467" s="383">
        <v>81448</v>
      </c>
      <c r="AU467" s="381">
        <v>69300</v>
      </c>
      <c r="AV467" s="382">
        <v>91500</v>
      </c>
      <c r="AW467" s="382">
        <v>97044</v>
      </c>
      <c r="AX467" s="382">
        <v>102588</v>
      </c>
      <c r="AY467" s="382">
        <v>108132</v>
      </c>
      <c r="AZ467" s="382">
        <v>113676</v>
      </c>
      <c r="BA467" s="382">
        <v>119220</v>
      </c>
      <c r="BB467" s="382">
        <v>124764</v>
      </c>
      <c r="BC467" s="383">
        <v>130308</v>
      </c>
      <c r="BE467">
        <v>48400</v>
      </c>
      <c r="BF467">
        <v>63900</v>
      </c>
      <c r="BG467">
        <v>67772</v>
      </c>
      <c r="BH467">
        <v>71644</v>
      </c>
      <c r="BI467">
        <v>75516</v>
      </c>
      <c r="BJ467">
        <v>79388</v>
      </c>
      <c r="BK467">
        <v>83260</v>
      </c>
      <c r="BL467">
        <v>87132</v>
      </c>
      <c r="BM467">
        <v>91004</v>
      </c>
      <c r="BN467">
        <v>77450</v>
      </c>
      <c r="BO467">
        <v>102250</v>
      </c>
      <c r="BP467">
        <v>108446</v>
      </c>
      <c r="BQ467">
        <v>114642</v>
      </c>
      <c r="BR467">
        <v>120838</v>
      </c>
      <c r="BS467">
        <v>127034</v>
      </c>
      <c r="BT467">
        <v>133230</v>
      </c>
      <c r="BU467">
        <v>139426</v>
      </c>
      <c r="BV467">
        <v>145622</v>
      </c>
    </row>
    <row r="468" spans="1:74" x14ac:dyDescent="0.35">
      <c r="A468" s="298" t="s">
        <v>658</v>
      </c>
      <c r="C468" s="300">
        <v>35750</v>
      </c>
      <c r="D468" s="300">
        <v>35750</v>
      </c>
      <c r="E468" s="300">
        <v>41112.5</v>
      </c>
      <c r="F468" s="300">
        <v>41112.5</v>
      </c>
      <c r="G468" s="300">
        <v>41112.5</v>
      </c>
      <c r="H468" s="300">
        <v>41112.5</v>
      </c>
      <c r="I468" s="300">
        <v>41112.5</v>
      </c>
      <c r="J468" s="300">
        <v>41112.5</v>
      </c>
      <c r="K468" s="300">
        <v>41112.5</v>
      </c>
      <c r="L468" s="300">
        <v>41550</v>
      </c>
      <c r="M468" s="300">
        <v>43800</v>
      </c>
      <c r="N468" s="300">
        <v>46050</v>
      </c>
      <c r="O468" s="300">
        <v>48250</v>
      </c>
      <c r="P468" s="300">
        <v>50500</v>
      </c>
      <c r="Q468" s="300">
        <v>52750</v>
      </c>
      <c r="S468" s="381">
        <v>28050</v>
      </c>
      <c r="T468" s="382">
        <v>37050</v>
      </c>
      <c r="U468" s="382">
        <v>39294</v>
      </c>
      <c r="V468" s="382">
        <v>41538</v>
      </c>
      <c r="W468" s="382">
        <v>43782</v>
      </c>
      <c r="X468" s="382">
        <v>46026</v>
      </c>
      <c r="Y468" s="382">
        <v>48270</v>
      </c>
      <c r="Z468" s="382">
        <v>50514</v>
      </c>
      <c r="AA468" s="383">
        <v>52758</v>
      </c>
      <c r="AB468" s="381">
        <v>44900</v>
      </c>
      <c r="AC468" s="382">
        <v>59250</v>
      </c>
      <c r="AD468" s="382">
        <v>62842</v>
      </c>
      <c r="AE468" s="382">
        <v>66434</v>
      </c>
      <c r="AF468" s="382">
        <v>70026</v>
      </c>
      <c r="AG468" s="382">
        <v>73618</v>
      </c>
      <c r="AH468" s="382">
        <v>77210</v>
      </c>
      <c r="AI468" s="382">
        <v>80802</v>
      </c>
      <c r="AJ468" s="383">
        <v>84394</v>
      </c>
      <c r="AL468" s="381">
        <v>28150</v>
      </c>
      <c r="AM468" s="382">
        <v>37200</v>
      </c>
      <c r="AN468" s="382">
        <v>39452</v>
      </c>
      <c r="AO468" s="382">
        <v>41704</v>
      </c>
      <c r="AP468" s="382">
        <v>43956</v>
      </c>
      <c r="AQ468" s="382">
        <v>46208</v>
      </c>
      <c r="AR468" s="382">
        <v>48460</v>
      </c>
      <c r="AS468" s="382">
        <v>50712</v>
      </c>
      <c r="AT468" s="383">
        <v>52964</v>
      </c>
      <c r="AU468" s="381">
        <v>45050</v>
      </c>
      <c r="AV468" s="382">
        <v>59450</v>
      </c>
      <c r="AW468" s="382">
        <v>63054</v>
      </c>
      <c r="AX468" s="382">
        <v>66658</v>
      </c>
      <c r="AY468" s="382">
        <v>70262</v>
      </c>
      <c r="AZ468" s="382">
        <v>73866</v>
      </c>
      <c r="BA468" s="382">
        <v>77470</v>
      </c>
      <c r="BB468" s="382">
        <v>81074</v>
      </c>
      <c r="BC468" s="383">
        <v>84678</v>
      </c>
      <c r="BE468">
        <v>31450</v>
      </c>
      <c r="BF468">
        <v>41550</v>
      </c>
      <c r="BG468">
        <v>44066</v>
      </c>
      <c r="BH468">
        <v>46582</v>
      </c>
      <c r="BI468">
        <v>49098</v>
      </c>
      <c r="BJ468">
        <v>51614</v>
      </c>
      <c r="BK468">
        <v>54130</v>
      </c>
      <c r="BL468">
        <v>56646</v>
      </c>
      <c r="BM468">
        <v>59162</v>
      </c>
      <c r="BN468">
        <v>50300</v>
      </c>
      <c r="BO468">
        <v>66400</v>
      </c>
      <c r="BP468">
        <v>70424</v>
      </c>
      <c r="BQ468">
        <v>74448</v>
      </c>
      <c r="BR468">
        <v>78472</v>
      </c>
      <c r="BS468">
        <v>82496</v>
      </c>
      <c r="BT468">
        <v>86520</v>
      </c>
      <c r="BU468">
        <v>90544</v>
      </c>
      <c r="BV468">
        <v>94568</v>
      </c>
    </row>
    <row r="469" spans="1:74" x14ac:dyDescent="0.35">
      <c r="A469" s="298" t="s">
        <v>659</v>
      </c>
      <c r="C469" s="300">
        <v>35750</v>
      </c>
      <c r="D469" s="300">
        <v>35750</v>
      </c>
      <c r="E469" s="300">
        <v>41112.5</v>
      </c>
      <c r="F469" s="300">
        <v>41112.5</v>
      </c>
      <c r="G469" s="300">
        <v>41112.5</v>
      </c>
      <c r="H469" s="300">
        <v>41112.5</v>
      </c>
      <c r="I469" s="300">
        <v>41112.5</v>
      </c>
      <c r="J469" s="300">
        <v>41112.5</v>
      </c>
      <c r="K469" s="300">
        <v>41112.5</v>
      </c>
      <c r="L469" s="300">
        <v>41550</v>
      </c>
      <c r="M469" s="300">
        <v>43800</v>
      </c>
      <c r="N469" s="300">
        <v>46050</v>
      </c>
      <c r="O469" s="300">
        <v>48250</v>
      </c>
      <c r="P469" s="300">
        <v>50500</v>
      </c>
      <c r="Q469" s="300">
        <v>52750</v>
      </c>
      <c r="S469" s="381">
        <v>29200</v>
      </c>
      <c r="T469" s="382">
        <v>38550</v>
      </c>
      <c r="U469" s="382">
        <v>40886</v>
      </c>
      <c r="V469" s="382">
        <v>43222</v>
      </c>
      <c r="W469" s="382">
        <v>45558</v>
      </c>
      <c r="X469" s="382">
        <v>47894</v>
      </c>
      <c r="Y469" s="382">
        <v>50230</v>
      </c>
      <c r="Z469" s="382">
        <v>52566</v>
      </c>
      <c r="AA469" s="383">
        <v>54902</v>
      </c>
      <c r="AB469" s="381">
        <v>46700</v>
      </c>
      <c r="AC469" s="382">
        <v>61650</v>
      </c>
      <c r="AD469" s="382">
        <v>65386</v>
      </c>
      <c r="AE469" s="382">
        <v>69122</v>
      </c>
      <c r="AF469" s="382">
        <v>72858</v>
      </c>
      <c r="AG469" s="382">
        <v>76594</v>
      </c>
      <c r="AH469" s="382">
        <v>80330</v>
      </c>
      <c r="AI469" s="382">
        <v>84066</v>
      </c>
      <c r="AJ469" s="383">
        <v>87802</v>
      </c>
      <c r="AL469" s="381">
        <v>29450</v>
      </c>
      <c r="AM469" s="382">
        <v>38900</v>
      </c>
      <c r="AN469" s="382">
        <v>41256</v>
      </c>
      <c r="AO469" s="382">
        <v>43612</v>
      </c>
      <c r="AP469" s="382">
        <v>45968</v>
      </c>
      <c r="AQ469" s="382">
        <v>48324</v>
      </c>
      <c r="AR469" s="382">
        <v>50680</v>
      </c>
      <c r="AS469" s="382">
        <v>53036</v>
      </c>
      <c r="AT469" s="383">
        <v>55392</v>
      </c>
      <c r="AU469" s="381">
        <v>47100</v>
      </c>
      <c r="AV469" s="382">
        <v>62150</v>
      </c>
      <c r="AW469" s="382">
        <v>65918</v>
      </c>
      <c r="AX469" s="382">
        <v>69686</v>
      </c>
      <c r="AY469" s="382">
        <v>73454</v>
      </c>
      <c r="AZ469" s="382">
        <v>77222</v>
      </c>
      <c r="BA469" s="382">
        <v>80990</v>
      </c>
      <c r="BB469" s="382">
        <v>84758</v>
      </c>
      <c r="BC469" s="383">
        <v>88526</v>
      </c>
      <c r="BE469">
        <v>32950</v>
      </c>
      <c r="BF469">
        <v>43500</v>
      </c>
      <c r="BG469">
        <v>46136</v>
      </c>
      <c r="BH469">
        <v>48772</v>
      </c>
      <c r="BI469">
        <v>51408</v>
      </c>
      <c r="BJ469">
        <v>54044</v>
      </c>
      <c r="BK469">
        <v>56680</v>
      </c>
      <c r="BL469">
        <v>59316</v>
      </c>
      <c r="BM469">
        <v>61952</v>
      </c>
      <c r="BN469">
        <v>52700</v>
      </c>
      <c r="BO469">
        <v>69550</v>
      </c>
      <c r="BP469">
        <v>73766</v>
      </c>
      <c r="BQ469">
        <v>77982</v>
      </c>
      <c r="BR469">
        <v>82198</v>
      </c>
      <c r="BS469">
        <v>86414</v>
      </c>
      <c r="BT469">
        <v>90630</v>
      </c>
      <c r="BU469">
        <v>94846</v>
      </c>
      <c r="BV469">
        <v>99062</v>
      </c>
    </row>
    <row r="470" spans="1:74" x14ac:dyDescent="0.35">
      <c r="A470" s="298" t="s">
        <v>660</v>
      </c>
      <c r="C470" s="300">
        <v>35750</v>
      </c>
      <c r="D470" s="300">
        <v>35750</v>
      </c>
      <c r="E470" s="300">
        <v>41112.5</v>
      </c>
      <c r="F470" s="300">
        <v>41112.5</v>
      </c>
      <c r="G470" s="300">
        <v>41112.5</v>
      </c>
      <c r="H470" s="300">
        <v>41112.5</v>
      </c>
      <c r="I470" s="300">
        <v>41112.5</v>
      </c>
      <c r="J470" s="300">
        <v>43100</v>
      </c>
      <c r="K470" s="300">
        <v>45750</v>
      </c>
      <c r="L470" s="300">
        <v>48350</v>
      </c>
      <c r="M470" s="300">
        <v>50950</v>
      </c>
      <c r="N470" s="300">
        <v>53550</v>
      </c>
      <c r="O470" s="300">
        <v>56200</v>
      </c>
      <c r="P470" s="300">
        <v>58800</v>
      </c>
      <c r="Q470" s="300">
        <v>61400</v>
      </c>
      <c r="S470" s="381">
        <v>32650</v>
      </c>
      <c r="T470" s="382">
        <v>43100</v>
      </c>
      <c r="U470" s="382">
        <v>45712</v>
      </c>
      <c r="V470" s="382">
        <v>48324</v>
      </c>
      <c r="W470" s="382">
        <v>50936</v>
      </c>
      <c r="X470" s="382">
        <v>53548</v>
      </c>
      <c r="Y470" s="382">
        <v>56160</v>
      </c>
      <c r="Z470" s="382">
        <v>58772</v>
      </c>
      <c r="AA470" s="383">
        <v>61384</v>
      </c>
      <c r="AB470" s="381">
        <v>52250</v>
      </c>
      <c r="AC470" s="382">
        <v>68950</v>
      </c>
      <c r="AD470" s="382">
        <v>73130</v>
      </c>
      <c r="AE470" s="382">
        <v>77310</v>
      </c>
      <c r="AF470" s="382">
        <v>81490</v>
      </c>
      <c r="AG470" s="382">
        <v>85670</v>
      </c>
      <c r="AH470" s="382">
        <v>89850</v>
      </c>
      <c r="AI470" s="382">
        <v>94030</v>
      </c>
      <c r="AJ470" s="383">
        <v>98210</v>
      </c>
      <c r="AL470" s="381">
        <v>32650</v>
      </c>
      <c r="AM470" s="382">
        <v>43100</v>
      </c>
      <c r="AN470" s="382">
        <v>45712</v>
      </c>
      <c r="AO470" s="382">
        <v>48324</v>
      </c>
      <c r="AP470" s="382">
        <v>50936</v>
      </c>
      <c r="AQ470" s="382">
        <v>53548</v>
      </c>
      <c r="AR470" s="382">
        <v>56160</v>
      </c>
      <c r="AS470" s="382">
        <v>58772</v>
      </c>
      <c r="AT470" s="383">
        <v>61384</v>
      </c>
      <c r="AU470" s="381">
        <v>52250</v>
      </c>
      <c r="AV470" s="382">
        <v>68950</v>
      </c>
      <c r="AW470" s="382">
        <v>73130</v>
      </c>
      <c r="AX470" s="382">
        <v>77310</v>
      </c>
      <c r="AY470" s="382">
        <v>81490</v>
      </c>
      <c r="AZ470" s="382">
        <v>85670</v>
      </c>
      <c r="BA470" s="382">
        <v>89850</v>
      </c>
      <c r="BB470" s="382">
        <v>94030</v>
      </c>
      <c r="BC470" s="383">
        <v>98210</v>
      </c>
      <c r="BE470">
        <v>35550</v>
      </c>
      <c r="BF470">
        <v>46950</v>
      </c>
      <c r="BG470">
        <v>49794</v>
      </c>
      <c r="BH470">
        <v>52638</v>
      </c>
      <c r="BI470">
        <v>55482</v>
      </c>
      <c r="BJ470">
        <v>58326</v>
      </c>
      <c r="BK470">
        <v>61170</v>
      </c>
      <c r="BL470">
        <v>64014</v>
      </c>
      <c r="BM470">
        <v>66858</v>
      </c>
      <c r="BN470">
        <v>56900</v>
      </c>
      <c r="BO470">
        <v>75100</v>
      </c>
      <c r="BP470">
        <v>79652</v>
      </c>
      <c r="BQ470">
        <v>84204</v>
      </c>
      <c r="BR470">
        <v>88756</v>
      </c>
      <c r="BS470">
        <v>93308</v>
      </c>
      <c r="BT470">
        <v>97860</v>
      </c>
      <c r="BU470">
        <v>102412</v>
      </c>
      <c r="BV470">
        <v>106964</v>
      </c>
    </row>
    <row r="471" spans="1:74" x14ac:dyDescent="0.35">
      <c r="A471" s="298" t="s">
        <v>661</v>
      </c>
      <c r="C471" s="300">
        <v>35750</v>
      </c>
      <c r="D471" s="300">
        <v>35750</v>
      </c>
      <c r="E471" s="300">
        <v>41112.5</v>
      </c>
      <c r="F471" s="300">
        <v>41112.5</v>
      </c>
      <c r="G471" s="300">
        <v>41112.5</v>
      </c>
      <c r="H471" s="300">
        <v>41112.5</v>
      </c>
      <c r="I471" s="300">
        <v>41112.5</v>
      </c>
      <c r="J471" s="300">
        <v>41112.5</v>
      </c>
      <c r="K471" s="300">
        <v>41112.5</v>
      </c>
      <c r="L471" s="300">
        <v>42950</v>
      </c>
      <c r="M471" s="300">
        <v>45250</v>
      </c>
      <c r="N471" s="300">
        <v>47600</v>
      </c>
      <c r="O471" s="300">
        <v>49900</v>
      </c>
      <c r="P471" s="300">
        <v>52200</v>
      </c>
      <c r="Q471" s="300">
        <v>54550</v>
      </c>
      <c r="S471" s="381">
        <v>29250</v>
      </c>
      <c r="T471" s="382">
        <v>38650</v>
      </c>
      <c r="U471" s="382">
        <v>40990</v>
      </c>
      <c r="V471" s="382">
        <v>43330</v>
      </c>
      <c r="W471" s="382">
        <v>45670</v>
      </c>
      <c r="X471" s="382">
        <v>48010</v>
      </c>
      <c r="Y471" s="382">
        <v>50350</v>
      </c>
      <c r="Z471" s="382">
        <v>52690</v>
      </c>
      <c r="AA471" s="383">
        <v>55030</v>
      </c>
      <c r="AB471" s="381">
        <v>46800</v>
      </c>
      <c r="AC471" s="382">
        <v>61800</v>
      </c>
      <c r="AD471" s="382">
        <v>65544</v>
      </c>
      <c r="AE471" s="382">
        <v>69288</v>
      </c>
      <c r="AF471" s="382">
        <v>73032</v>
      </c>
      <c r="AG471" s="382">
        <v>76776</v>
      </c>
      <c r="AH471" s="382">
        <v>80520</v>
      </c>
      <c r="AI471" s="382">
        <v>84264</v>
      </c>
      <c r="AJ471" s="383">
        <v>88008</v>
      </c>
      <c r="AL471" s="381">
        <v>30450</v>
      </c>
      <c r="AM471" s="382">
        <v>40200</v>
      </c>
      <c r="AN471" s="382">
        <v>42636</v>
      </c>
      <c r="AO471" s="382">
        <v>45072</v>
      </c>
      <c r="AP471" s="382">
        <v>47508</v>
      </c>
      <c r="AQ471" s="382">
        <v>49944</v>
      </c>
      <c r="AR471" s="382">
        <v>52380</v>
      </c>
      <c r="AS471" s="382">
        <v>54816</v>
      </c>
      <c r="AT471" s="383">
        <v>57252</v>
      </c>
      <c r="AU471" s="381">
        <v>48700</v>
      </c>
      <c r="AV471" s="382">
        <v>64300</v>
      </c>
      <c r="AW471" s="382">
        <v>68196</v>
      </c>
      <c r="AX471" s="382">
        <v>72092</v>
      </c>
      <c r="AY471" s="382">
        <v>75988</v>
      </c>
      <c r="AZ471" s="382">
        <v>79884</v>
      </c>
      <c r="BA471" s="382">
        <v>83780</v>
      </c>
      <c r="BB471" s="382">
        <v>87676</v>
      </c>
      <c r="BC471" s="383">
        <v>91572</v>
      </c>
      <c r="BE471">
        <v>34000</v>
      </c>
      <c r="BF471">
        <v>44900</v>
      </c>
      <c r="BG471">
        <v>47620</v>
      </c>
      <c r="BH471">
        <v>50340</v>
      </c>
      <c r="BI471">
        <v>53060</v>
      </c>
      <c r="BJ471">
        <v>55780</v>
      </c>
      <c r="BK471">
        <v>58500</v>
      </c>
      <c r="BL471">
        <v>61220</v>
      </c>
      <c r="BM471">
        <v>63940</v>
      </c>
      <c r="BN471">
        <v>54400</v>
      </c>
      <c r="BO471">
        <v>71800</v>
      </c>
      <c r="BP471">
        <v>76152</v>
      </c>
      <c r="BQ471">
        <v>80504</v>
      </c>
      <c r="BR471">
        <v>84856</v>
      </c>
      <c r="BS471">
        <v>89208</v>
      </c>
      <c r="BT471">
        <v>93560</v>
      </c>
      <c r="BU471">
        <v>97912</v>
      </c>
      <c r="BV471">
        <v>102264</v>
      </c>
    </row>
    <row r="472" spans="1:74" x14ac:dyDescent="0.35">
      <c r="A472" s="298" t="s">
        <v>662</v>
      </c>
      <c r="C472" s="300">
        <v>41350</v>
      </c>
      <c r="D472" s="300">
        <v>41350</v>
      </c>
      <c r="E472" s="300">
        <v>47552.5</v>
      </c>
      <c r="F472" s="300">
        <v>47552.5</v>
      </c>
      <c r="G472" s="300">
        <v>47552.5</v>
      </c>
      <c r="H472" s="300">
        <v>49900</v>
      </c>
      <c r="I472" s="300">
        <v>53350</v>
      </c>
      <c r="J472" s="300">
        <v>56800</v>
      </c>
      <c r="K472" s="300">
        <v>60200</v>
      </c>
      <c r="L472" s="300">
        <v>63650</v>
      </c>
      <c r="M472" s="300">
        <v>67100</v>
      </c>
      <c r="N472" s="300">
        <v>70550</v>
      </c>
      <c r="O472" s="300">
        <v>74000</v>
      </c>
      <c r="P472" s="300">
        <v>77400</v>
      </c>
      <c r="Q472" s="300">
        <v>80850</v>
      </c>
      <c r="S472" s="381">
        <v>43000</v>
      </c>
      <c r="T472" s="382">
        <v>56800</v>
      </c>
      <c r="U472" s="382">
        <v>60240</v>
      </c>
      <c r="V472" s="382">
        <v>63680</v>
      </c>
      <c r="W472" s="382">
        <v>67120</v>
      </c>
      <c r="X472" s="382">
        <v>70560</v>
      </c>
      <c r="Y472" s="382">
        <v>74000</v>
      </c>
      <c r="Z472" s="382">
        <v>77440</v>
      </c>
      <c r="AA472" s="383">
        <v>80880</v>
      </c>
      <c r="AB472" s="381">
        <v>68800</v>
      </c>
      <c r="AC472" s="382">
        <v>90800</v>
      </c>
      <c r="AD472" s="382">
        <v>96304</v>
      </c>
      <c r="AE472" s="382">
        <v>101808</v>
      </c>
      <c r="AF472" s="382">
        <v>107312</v>
      </c>
      <c r="AG472" s="382">
        <v>112816</v>
      </c>
      <c r="AH472" s="382">
        <v>118320</v>
      </c>
      <c r="AI472" s="382">
        <v>123824</v>
      </c>
      <c r="AJ472" s="383">
        <v>129328</v>
      </c>
      <c r="AL472" s="381">
        <v>43300</v>
      </c>
      <c r="AM472" s="382">
        <v>57200</v>
      </c>
      <c r="AN472" s="382">
        <v>60664</v>
      </c>
      <c r="AO472" s="382">
        <v>64128</v>
      </c>
      <c r="AP472" s="382">
        <v>67592</v>
      </c>
      <c r="AQ472" s="382">
        <v>71056</v>
      </c>
      <c r="AR472" s="382">
        <v>74520</v>
      </c>
      <c r="AS472" s="382">
        <v>77984</v>
      </c>
      <c r="AT472" s="383">
        <v>81448</v>
      </c>
      <c r="AU472" s="381">
        <v>69300</v>
      </c>
      <c r="AV472" s="382">
        <v>91500</v>
      </c>
      <c r="AW472" s="382">
        <v>97044</v>
      </c>
      <c r="AX472" s="382">
        <v>102588</v>
      </c>
      <c r="AY472" s="382">
        <v>108132</v>
      </c>
      <c r="AZ472" s="382">
        <v>113676</v>
      </c>
      <c r="BA472" s="382">
        <v>119220</v>
      </c>
      <c r="BB472" s="382">
        <v>124764</v>
      </c>
      <c r="BC472" s="383">
        <v>130308</v>
      </c>
      <c r="BE472">
        <v>48400</v>
      </c>
      <c r="BF472">
        <v>63900</v>
      </c>
      <c r="BG472">
        <v>67772</v>
      </c>
      <c r="BH472">
        <v>71644</v>
      </c>
      <c r="BI472">
        <v>75516</v>
      </c>
      <c r="BJ472">
        <v>79388</v>
      </c>
      <c r="BK472">
        <v>83260</v>
      </c>
      <c r="BL472">
        <v>87132</v>
      </c>
      <c r="BM472">
        <v>91004</v>
      </c>
      <c r="BN472">
        <v>77450</v>
      </c>
      <c r="BO472">
        <v>102250</v>
      </c>
      <c r="BP472">
        <v>108446</v>
      </c>
      <c r="BQ472">
        <v>114642</v>
      </c>
      <c r="BR472">
        <v>120838</v>
      </c>
      <c r="BS472">
        <v>127034</v>
      </c>
      <c r="BT472">
        <v>133230</v>
      </c>
      <c r="BU472">
        <v>139426</v>
      </c>
      <c r="BV472">
        <v>145622</v>
      </c>
    </row>
    <row r="473" spans="1:74" x14ac:dyDescent="0.35">
      <c r="A473" s="298" t="s">
        <v>663</v>
      </c>
      <c r="C473" s="300">
        <v>41350</v>
      </c>
      <c r="D473" s="300">
        <v>41350</v>
      </c>
      <c r="E473" s="300">
        <v>47552.5</v>
      </c>
      <c r="F473" s="300">
        <v>47552.5</v>
      </c>
      <c r="G473" s="300">
        <v>47552.5</v>
      </c>
      <c r="H473" s="300">
        <v>49900</v>
      </c>
      <c r="I473" s="300">
        <v>53350</v>
      </c>
      <c r="J473" s="300">
        <v>56800</v>
      </c>
      <c r="K473" s="300">
        <v>60200</v>
      </c>
      <c r="L473" s="300">
        <v>63650</v>
      </c>
      <c r="M473" s="300">
        <v>67100</v>
      </c>
      <c r="N473" s="300">
        <v>70550</v>
      </c>
      <c r="O473" s="300">
        <v>74000</v>
      </c>
      <c r="P473" s="300">
        <v>77400</v>
      </c>
      <c r="Q473" s="300">
        <v>80850</v>
      </c>
      <c r="S473" s="381">
        <v>43000</v>
      </c>
      <c r="T473" s="382">
        <v>56800</v>
      </c>
      <c r="U473" s="382">
        <v>60240</v>
      </c>
      <c r="V473" s="382">
        <v>63680</v>
      </c>
      <c r="W473" s="382">
        <v>67120</v>
      </c>
      <c r="X473" s="382">
        <v>70560</v>
      </c>
      <c r="Y473" s="382">
        <v>74000</v>
      </c>
      <c r="Z473" s="382">
        <v>77440</v>
      </c>
      <c r="AA473" s="383">
        <v>80880</v>
      </c>
      <c r="AB473" s="381">
        <v>68800</v>
      </c>
      <c r="AC473" s="382">
        <v>90800</v>
      </c>
      <c r="AD473" s="382">
        <v>96304</v>
      </c>
      <c r="AE473" s="382">
        <v>101808</v>
      </c>
      <c r="AF473" s="382">
        <v>107312</v>
      </c>
      <c r="AG473" s="382">
        <v>112816</v>
      </c>
      <c r="AH473" s="382">
        <v>118320</v>
      </c>
      <c r="AI473" s="382">
        <v>123824</v>
      </c>
      <c r="AJ473" s="383">
        <v>129328</v>
      </c>
      <c r="AL473" s="381">
        <v>43300</v>
      </c>
      <c r="AM473" s="382">
        <v>57200</v>
      </c>
      <c r="AN473" s="382">
        <v>60664</v>
      </c>
      <c r="AO473" s="382">
        <v>64128</v>
      </c>
      <c r="AP473" s="382">
        <v>67592</v>
      </c>
      <c r="AQ473" s="382">
        <v>71056</v>
      </c>
      <c r="AR473" s="382">
        <v>74520</v>
      </c>
      <c r="AS473" s="382">
        <v>77984</v>
      </c>
      <c r="AT473" s="383">
        <v>81448</v>
      </c>
      <c r="AU473" s="381">
        <v>69300</v>
      </c>
      <c r="AV473" s="382">
        <v>91500</v>
      </c>
      <c r="AW473" s="382">
        <v>97044</v>
      </c>
      <c r="AX473" s="382">
        <v>102588</v>
      </c>
      <c r="AY473" s="382">
        <v>108132</v>
      </c>
      <c r="AZ473" s="382">
        <v>113676</v>
      </c>
      <c r="BA473" s="382">
        <v>119220</v>
      </c>
      <c r="BB473" s="382">
        <v>124764</v>
      </c>
      <c r="BC473" s="383">
        <v>130308</v>
      </c>
      <c r="BE473">
        <v>48400</v>
      </c>
      <c r="BF473">
        <v>63900</v>
      </c>
      <c r="BG473">
        <v>67772</v>
      </c>
      <c r="BH473">
        <v>71644</v>
      </c>
      <c r="BI473">
        <v>75516</v>
      </c>
      <c r="BJ473">
        <v>79388</v>
      </c>
      <c r="BK473">
        <v>83260</v>
      </c>
      <c r="BL473">
        <v>87132</v>
      </c>
      <c r="BM473">
        <v>91004</v>
      </c>
      <c r="BN473">
        <v>77450</v>
      </c>
      <c r="BO473">
        <v>102250</v>
      </c>
      <c r="BP473">
        <v>108446</v>
      </c>
      <c r="BQ473">
        <v>114642</v>
      </c>
      <c r="BR473">
        <v>120838</v>
      </c>
      <c r="BS473">
        <v>127034</v>
      </c>
      <c r="BT473">
        <v>133230</v>
      </c>
      <c r="BU473">
        <v>139426</v>
      </c>
      <c r="BV473">
        <v>145622</v>
      </c>
    </row>
    <row r="474" spans="1:74" x14ac:dyDescent="0.35">
      <c r="A474" s="298" t="s">
        <v>664</v>
      </c>
      <c r="C474" s="300">
        <v>37750</v>
      </c>
      <c r="D474" s="300">
        <v>37750</v>
      </c>
      <c r="E474" s="300">
        <v>43412.5</v>
      </c>
      <c r="F474" s="300">
        <v>43412.5</v>
      </c>
      <c r="G474" s="300">
        <v>43412.5</v>
      </c>
      <c r="H474" s="300">
        <v>43800</v>
      </c>
      <c r="I474" s="300">
        <v>46850</v>
      </c>
      <c r="J474" s="300">
        <v>49850</v>
      </c>
      <c r="K474" s="300">
        <v>52850</v>
      </c>
      <c r="L474" s="300">
        <v>55900</v>
      </c>
      <c r="M474" s="300">
        <v>58900</v>
      </c>
      <c r="N474" s="300">
        <v>61950</v>
      </c>
      <c r="O474" s="300">
        <v>64950</v>
      </c>
      <c r="P474" s="300">
        <v>67950</v>
      </c>
      <c r="Q474" s="300">
        <v>71000</v>
      </c>
      <c r="S474" s="381">
        <v>37800</v>
      </c>
      <c r="T474" s="382">
        <v>49900</v>
      </c>
      <c r="U474" s="382">
        <v>52924</v>
      </c>
      <c r="V474" s="382">
        <v>55948</v>
      </c>
      <c r="W474" s="382">
        <v>58972</v>
      </c>
      <c r="X474" s="382">
        <v>61996</v>
      </c>
      <c r="Y474" s="382">
        <v>65020</v>
      </c>
      <c r="Z474" s="382">
        <v>68044</v>
      </c>
      <c r="AA474" s="383">
        <v>71068</v>
      </c>
      <c r="AB474" s="381">
        <v>60500</v>
      </c>
      <c r="AC474" s="382">
        <v>79850</v>
      </c>
      <c r="AD474" s="382">
        <v>84690</v>
      </c>
      <c r="AE474" s="382">
        <v>89530</v>
      </c>
      <c r="AF474" s="382">
        <v>94370</v>
      </c>
      <c r="AG474" s="382">
        <v>99210</v>
      </c>
      <c r="AH474" s="382">
        <v>104050</v>
      </c>
      <c r="AI474" s="382">
        <v>108890</v>
      </c>
      <c r="AJ474" s="383">
        <v>113730</v>
      </c>
      <c r="AL474" s="381">
        <v>38350</v>
      </c>
      <c r="AM474" s="382">
        <v>50650</v>
      </c>
      <c r="AN474" s="382">
        <v>53718</v>
      </c>
      <c r="AO474" s="382">
        <v>56786</v>
      </c>
      <c r="AP474" s="382">
        <v>59854</v>
      </c>
      <c r="AQ474" s="382">
        <v>62922</v>
      </c>
      <c r="AR474" s="382">
        <v>65990</v>
      </c>
      <c r="AS474" s="382">
        <v>69058</v>
      </c>
      <c r="AT474" s="383">
        <v>72126</v>
      </c>
      <c r="AU474" s="381">
        <v>61350</v>
      </c>
      <c r="AV474" s="382">
        <v>81000</v>
      </c>
      <c r="AW474" s="382">
        <v>85908</v>
      </c>
      <c r="AX474" s="382">
        <v>90816</v>
      </c>
      <c r="AY474" s="382">
        <v>95724</v>
      </c>
      <c r="AZ474" s="382">
        <v>100632</v>
      </c>
      <c r="BA474" s="382">
        <v>105540</v>
      </c>
      <c r="BB474" s="382">
        <v>110448</v>
      </c>
      <c r="BC474" s="383">
        <v>115356</v>
      </c>
      <c r="BE474">
        <v>41350</v>
      </c>
      <c r="BF474">
        <v>54600</v>
      </c>
      <c r="BG474">
        <v>57908</v>
      </c>
      <c r="BH474">
        <v>61216</v>
      </c>
      <c r="BI474">
        <v>64524</v>
      </c>
      <c r="BJ474">
        <v>67832</v>
      </c>
      <c r="BK474">
        <v>71140</v>
      </c>
      <c r="BL474">
        <v>74448</v>
      </c>
      <c r="BM474">
        <v>77756</v>
      </c>
      <c r="BN474">
        <v>66150</v>
      </c>
      <c r="BO474">
        <v>87300</v>
      </c>
      <c r="BP474">
        <v>92592</v>
      </c>
      <c r="BQ474">
        <v>97884</v>
      </c>
      <c r="BR474">
        <v>103176</v>
      </c>
      <c r="BS474">
        <v>108468</v>
      </c>
      <c r="BT474">
        <v>113760</v>
      </c>
      <c r="BU474">
        <v>119052</v>
      </c>
      <c r="BV474">
        <v>124344</v>
      </c>
    </row>
    <row r="475" spans="1:74" x14ac:dyDescent="0.35">
      <c r="A475" s="298" t="s">
        <v>665</v>
      </c>
      <c r="C475" s="300">
        <v>35750</v>
      </c>
      <c r="D475" s="300">
        <v>35750</v>
      </c>
      <c r="E475" s="300">
        <v>41112.5</v>
      </c>
      <c r="F475" s="300">
        <v>41112.5</v>
      </c>
      <c r="G475" s="300">
        <v>41112.5</v>
      </c>
      <c r="H475" s="300">
        <v>41112.5</v>
      </c>
      <c r="I475" s="300">
        <v>41650</v>
      </c>
      <c r="J475" s="300">
        <v>44300</v>
      </c>
      <c r="K475" s="300">
        <v>47000</v>
      </c>
      <c r="L475" s="300">
        <v>49700</v>
      </c>
      <c r="M475" s="300">
        <v>52350</v>
      </c>
      <c r="N475" s="300">
        <v>55050</v>
      </c>
      <c r="O475" s="300">
        <v>57750</v>
      </c>
      <c r="P475" s="300">
        <v>60400</v>
      </c>
      <c r="Q475" s="300">
        <v>63100</v>
      </c>
      <c r="S475" s="381">
        <v>33550</v>
      </c>
      <c r="T475" s="382">
        <v>44300</v>
      </c>
      <c r="U475" s="382">
        <v>46984</v>
      </c>
      <c r="V475" s="382">
        <v>49668</v>
      </c>
      <c r="W475" s="382">
        <v>52352</v>
      </c>
      <c r="X475" s="382">
        <v>55036</v>
      </c>
      <c r="Y475" s="382">
        <v>57720</v>
      </c>
      <c r="Z475" s="382">
        <v>60404</v>
      </c>
      <c r="AA475" s="383">
        <v>63088</v>
      </c>
      <c r="AB475" s="381">
        <v>53700</v>
      </c>
      <c r="AC475" s="382">
        <v>70900</v>
      </c>
      <c r="AD475" s="382">
        <v>75196</v>
      </c>
      <c r="AE475" s="382">
        <v>79492</v>
      </c>
      <c r="AF475" s="382">
        <v>83788</v>
      </c>
      <c r="AG475" s="382">
        <v>88084</v>
      </c>
      <c r="AH475" s="382">
        <v>92380</v>
      </c>
      <c r="AI475" s="382">
        <v>96676</v>
      </c>
      <c r="AJ475" s="383">
        <v>100972</v>
      </c>
      <c r="AL475" s="381">
        <v>33550</v>
      </c>
      <c r="AM475" s="382">
        <v>44300</v>
      </c>
      <c r="AN475" s="382">
        <v>46984</v>
      </c>
      <c r="AO475" s="382">
        <v>49668</v>
      </c>
      <c r="AP475" s="382">
        <v>52352</v>
      </c>
      <c r="AQ475" s="382">
        <v>55036</v>
      </c>
      <c r="AR475" s="382">
        <v>57720</v>
      </c>
      <c r="AS475" s="382">
        <v>60404</v>
      </c>
      <c r="AT475" s="383">
        <v>63088</v>
      </c>
      <c r="AU475" s="381">
        <v>53700</v>
      </c>
      <c r="AV475" s="382">
        <v>70900</v>
      </c>
      <c r="AW475" s="382">
        <v>75196</v>
      </c>
      <c r="AX475" s="382">
        <v>79492</v>
      </c>
      <c r="AY475" s="382">
        <v>83788</v>
      </c>
      <c r="AZ475" s="382">
        <v>88084</v>
      </c>
      <c r="BA475" s="382">
        <v>92380</v>
      </c>
      <c r="BB475" s="382">
        <v>96676</v>
      </c>
      <c r="BC475" s="383">
        <v>100972</v>
      </c>
      <c r="BE475">
        <v>36300</v>
      </c>
      <c r="BF475">
        <v>47950</v>
      </c>
      <c r="BG475">
        <v>50854</v>
      </c>
      <c r="BH475">
        <v>53758</v>
      </c>
      <c r="BI475">
        <v>56662</v>
      </c>
      <c r="BJ475">
        <v>59566</v>
      </c>
      <c r="BK475">
        <v>62470</v>
      </c>
      <c r="BL475">
        <v>65374</v>
      </c>
      <c r="BM475">
        <v>68278</v>
      </c>
      <c r="BN475">
        <v>58100</v>
      </c>
      <c r="BO475">
        <v>76700</v>
      </c>
      <c r="BP475">
        <v>81348</v>
      </c>
      <c r="BQ475">
        <v>85996</v>
      </c>
      <c r="BR475">
        <v>90644</v>
      </c>
      <c r="BS475">
        <v>95292</v>
      </c>
      <c r="BT475">
        <v>99940</v>
      </c>
      <c r="BU475">
        <v>104588</v>
      </c>
      <c r="BV475">
        <v>109236</v>
      </c>
    </row>
    <row r="476" spans="1:74" x14ac:dyDescent="0.35">
      <c r="A476" s="298" t="s">
        <v>666</v>
      </c>
      <c r="C476" s="300">
        <v>35750</v>
      </c>
      <c r="D476" s="300">
        <v>35750</v>
      </c>
      <c r="E476" s="300">
        <v>41112.5</v>
      </c>
      <c r="F476" s="300">
        <v>41112.5</v>
      </c>
      <c r="G476" s="300">
        <v>41112.5</v>
      </c>
      <c r="H476" s="300">
        <v>41112.5</v>
      </c>
      <c r="I476" s="300">
        <v>41112.5</v>
      </c>
      <c r="J476" s="300">
        <v>41112.5</v>
      </c>
      <c r="K476" s="300">
        <v>41112.5</v>
      </c>
      <c r="L476" s="300">
        <v>41550</v>
      </c>
      <c r="M476" s="300">
        <v>43800</v>
      </c>
      <c r="N476" s="300">
        <v>46050</v>
      </c>
      <c r="O476" s="300">
        <v>48250</v>
      </c>
      <c r="P476" s="300">
        <v>50500</v>
      </c>
      <c r="Q476" s="300">
        <v>52750</v>
      </c>
      <c r="S476" s="381">
        <v>28050</v>
      </c>
      <c r="T476" s="382">
        <v>37050</v>
      </c>
      <c r="U476" s="382">
        <v>39294</v>
      </c>
      <c r="V476" s="382">
        <v>41538</v>
      </c>
      <c r="W476" s="382">
        <v>43782</v>
      </c>
      <c r="X476" s="382">
        <v>46026</v>
      </c>
      <c r="Y476" s="382">
        <v>48270</v>
      </c>
      <c r="Z476" s="382">
        <v>50514</v>
      </c>
      <c r="AA476" s="383">
        <v>52758</v>
      </c>
      <c r="AB476" s="381">
        <v>44900</v>
      </c>
      <c r="AC476" s="382">
        <v>59250</v>
      </c>
      <c r="AD476" s="382">
        <v>62842</v>
      </c>
      <c r="AE476" s="382">
        <v>66434</v>
      </c>
      <c r="AF476" s="382">
        <v>70026</v>
      </c>
      <c r="AG476" s="382">
        <v>73618</v>
      </c>
      <c r="AH476" s="382">
        <v>77210</v>
      </c>
      <c r="AI476" s="382">
        <v>80802</v>
      </c>
      <c r="AJ476" s="383">
        <v>84394</v>
      </c>
      <c r="AL476" s="381">
        <v>28150</v>
      </c>
      <c r="AM476" s="382">
        <v>37200</v>
      </c>
      <c r="AN476" s="382">
        <v>39452</v>
      </c>
      <c r="AO476" s="382">
        <v>41704</v>
      </c>
      <c r="AP476" s="382">
        <v>43956</v>
      </c>
      <c r="AQ476" s="382">
        <v>46208</v>
      </c>
      <c r="AR476" s="382">
        <v>48460</v>
      </c>
      <c r="AS476" s="382">
        <v>50712</v>
      </c>
      <c r="AT476" s="383">
        <v>52964</v>
      </c>
      <c r="AU476" s="381">
        <v>45050</v>
      </c>
      <c r="AV476" s="382">
        <v>59450</v>
      </c>
      <c r="AW476" s="382">
        <v>63054</v>
      </c>
      <c r="AX476" s="382">
        <v>66658</v>
      </c>
      <c r="AY476" s="382">
        <v>70262</v>
      </c>
      <c r="AZ476" s="382">
        <v>73866</v>
      </c>
      <c r="BA476" s="382">
        <v>77470</v>
      </c>
      <c r="BB476" s="382">
        <v>81074</v>
      </c>
      <c r="BC476" s="383">
        <v>84678</v>
      </c>
      <c r="BE476">
        <v>31450</v>
      </c>
      <c r="BF476">
        <v>41550</v>
      </c>
      <c r="BG476">
        <v>44066</v>
      </c>
      <c r="BH476">
        <v>46582</v>
      </c>
      <c r="BI476">
        <v>49098</v>
      </c>
      <c r="BJ476">
        <v>51614</v>
      </c>
      <c r="BK476">
        <v>54130</v>
      </c>
      <c r="BL476">
        <v>56646</v>
      </c>
      <c r="BM476">
        <v>59162</v>
      </c>
      <c r="BN476">
        <v>50300</v>
      </c>
      <c r="BO476">
        <v>66400</v>
      </c>
      <c r="BP476">
        <v>70424</v>
      </c>
      <c r="BQ476">
        <v>74448</v>
      </c>
      <c r="BR476">
        <v>78472</v>
      </c>
      <c r="BS476">
        <v>82496</v>
      </c>
      <c r="BT476">
        <v>86520</v>
      </c>
      <c r="BU476">
        <v>90544</v>
      </c>
      <c r="BV476">
        <v>94568</v>
      </c>
    </row>
    <row r="477" spans="1:74" x14ac:dyDescent="0.35">
      <c r="A477" s="298" t="s">
        <v>667</v>
      </c>
      <c r="C477" s="300">
        <v>42050</v>
      </c>
      <c r="D477" s="300">
        <v>42050</v>
      </c>
      <c r="E477" s="300">
        <v>48357.5</v>
      </c>
      <c r="F477" s="300">
        <v>48357.5</v>
      </c>
      <c r="G477" s="300">
        <v>48357.5</v>
      </c>
      <c r="H477" s="300">
        <v>48357.5</v>
      </c>
      <c r="I477" s="300">
        <v>51400</v>
      </c>
      <c r="J477" s="300">
        <v>54750</v>
      </c>
      <c r="K477" s="300">
        <v>58050</v>
      </c>
      <c r="L477" s="300">
        <v>61350</v>
      </c>
      <c r="M477" s="300">
        <v>64700</v>
      </c>
      <c r="N477" s="300">
        <v>68000</v>
      </c>
      <c r="O477" s="300">
        <v>71300</v>
      </c>
      <c r="P477" s="300">
        <v>74650</v>
      </c>
      <c r="Q477" s="300">
        <v>77950</v>
      </c>
      <c r="S477" s="381">
        <v>41450</v>
      </c>
      <c r="T477" s="382">
        <v>54750</v>
      </c>
      <c r="U477" s="382">
        <v>58066</v>
      </c>
      <c r="V477" s="382">
        <v>61382</v>
      </c>
      <c r="W477" s="382">
        <v>64698</v>
      </c>
      <c r="X477" s="382">
        <v>68014</v>
      </c>
      <c r="Y477" s="382">
        <v>71330</v>
      </c>
      <c r="Z477" s="382">
        <v>74646</v>
      </c>
      <c r="AA477" s="383">
        <v>77962</v>
      </c>
      <c r="AB477" s="381">
        <v>66300</v>
      </c>
      <c r="AC477" s="382">
        <v>87500</v>
      </c>
      <c r="AD477" s="382">
        <v>92804</v>
      </c>
      <c r="AE477" s="382">
        <v>98108</v>
      </c>
      <c r="AF477" s="382">
        <v>103412</v>
      </c>
      <c r="AG477" s="382">
        <v>108716</v>
      </c>
      <c r="AH477" s="382">
        <v>114020</v>
      </c>
      <c r="AI477" s="382">
        <v>119324</v>
      </c>
      <c r="AJ477" s="383">
        <v>124628</v>
      </c>
      <c r="AL477" s="381">
        <v>42450</v>
      </c>
      <c r="AM477" s="382">
        <v>56050</v>
      </c>
      <c r="AN477" s="382">
        <v>59446</v>
      </c>
      <c r="AO477" s="382">
        <v>62842</v>
      </c>
      <c r="AP477" s="382">
        <v>66238</v>
      </c>
      <c r="AQ477" s="382">
        <v>69634</v>
      </c>
      <c r="AR477" s="382">
        <v>73030</v>
      </c>
      <c r="AS477" s="382">
        <v>76426</v>
      </c>
      <c r="AT477" s="383">
        <v>79822</v>
      </c>
      <c r="AU477" s="381">
        <v>67900</v>
      </c>
      <c r="AV477" s="382">
        <v>89650</v>
      </c>
      <c r="AW477" s="382">
        <v>95082</v>
      </c>
      <c r="AX477" s="382">
        <v>100514</v>
      </c>
      <c r="AY477" s="382">
        <v>105946</v>
      </c>
      <c r="AZ477" s="382">
        <v>111378</v>
      </c>
      <c r="BA477" s="382">
        <v>116810</v>
      </c>
      <c r="BB477" s="382">
        <v>122242</v>
      </c>
      <c r="BC477" s="383">
        <v>127674</v>
      </c>
      <c r="BE477">
        <v>47450</v>
      </c>
      <c r="BF477">
        <v>62650</v>
      </c>
      <c r="BG477">
        <v>66446</v>
      </c>
      <c r="BH477">
        <v>70242</v>
      </c>
      <c r="BI477">
        <v>74038</v>
      </c>
      <c r="BJ477">
        <v>77834</v>
      </c>
      <c r="BK477">
        <v>81630</v>
      </c>
      <c r="BL477">
        <v>85426</v>
      </c>
      <c r="BM477">
        <v>89222</v>
      </c>
      <c r="BN477">
        <v>75900</v>
      </c>
      <c r="BO477">
        <v>100200</v>
      </c>
      <c r="BP477">
        <v>106272</v>
      </c>
      <c r="BQ477">
        <v>112344</v>
      </c>
      <c r="BR477">
        <v>118416</v>
      </c>
      <c r="BS477">
        <v>124488</v>
      </c>
      <c r="BT477">
        <v>130560</v>
      </c>
      <c r="BU477">
        <v>136632</v>
      </c>
      <c r="BV477">
        <v>142704</v>
      </c>
    </row>
    <row r="478" spans="1:74" x14ac:dyDescent="0.35">
      <c r="A478" s="298" t="s">
        <v>668</v>
      </c>
      <c r="C478" s="300">
        <v>35750</v>
      </c>
      <c r="D478" s="300">
        <v>35750</v>
      </c>
      <c r="E478" s="300">
        <v>41112.5</v>
      </c>
      <c r="F478" s="300">
        <v>41112.5</v>
      </c>
      <c r="G478" s="300">
        <v>41112.5</v>
      </c>
      <c r="H478" s="300">
        <v>41112.5</v>
      </c>
      <c r="I478" s="300">
        <v>41112.5</v>
      </c>
      <c r="J478" s="300">
        <v>41112.5</v>
      </c>
      <c r="K478" s="300">
        <v>41112.5</v>
      </c>
      <c r="L478" s="300">
        <v>41550</v>
      </c>
      <c r="M478" s="300">
        <v>43800</v>
      </c>
      <c r="N478" s="300">
        <v>46050</v>
      </c>
      <c r="O478" s="300">
        <v>48250</v>
      </c>
      <c r="P478" s="300">
        <v>50500</v>
      </c>
      <c r="Q478" s="300">
        <v>52750</v>
      </c>
      <c r="S478" s="381">
        <v>28050</v>
      </c>
      <c r="T478" s="382">
        <v>37050</v>
      </c>
      <c r="U478" s="382">
        <v>39294</v>
      </c>
      <c r="V478" s="382">
        <v>41538</v>
      </c>
      <c r="W478" s="382">
        <v>43782</v>
      </c>
      <c r="X478" s="382">
        <v>46026</v>
      </c>
      <c r="Y478" s="382">
        <v>48270</v>
      </c>
      <c r="Z478" s="382">
        <v>50514</v>
      </c>
      <c r="AA478" s="383">
        <v>52758</v>
      </c>
      <c r="AB478" s="381">
        <v>44900</v>
      </c>
      <c r="AC478" s="382">
        <v>59250</v>
      </c>
      <c r="AD478" s="382">
        <v>62842</v>
      </c>
      <c r="AE478" s="382">
        <v>66434</v>
      </c>
      <c r="AF478" s="382">
        <v>70026</v>
      </c>
      <c r="AG478" s="382">
        <v>73618</v>
      </c>
      <c r="AH478" s="382">
        <v>77210</v>
      </c>
      <c r="AI478" s="382">
        <v>80802</v>
      </c>
      <c r="AJ478" s="383">
        <v>84394</v>
      </c>
      <c r="AL478" s="381">
        <v>28150</v>
      </c>
      <c r="AM478" s="382">
        <v>37200</v>
      </c>
      <c r="AN478" s="382">
        <v>39452</v>
      </c>
      <c r="AO478" s="382">
        <v>41704</v>
      </c>
      <c r="AP478" s="382">
        <v>43956</v>
      </c>
      <c r="AQ478" s="382">
        <v>46208</v>
      </c>
      <c r="AR478" s="382">
        <v>48460</v>
      </c>
      <c r="AS478" s="382">
        <v>50712</v>
      </c>
      <c r="AT478" s="383">
        <v>52964</v>
      </c>
      <c r="AU478" s="381">
        <v>45050</v>
      </c>
      <c r="AV478" s="382">
        <v>59450</v>
      </c>
      <c r="AW478" s="382">
        <v>63054</v>
      </c>
      <c r="AX478" s="382">
        <v>66658</v>
      </c>
      <c r="AY478" s="382">
        <v>70262</v>
      </c>
      <c r="AZ478" s="382">
        <v>73866</v>
      </c>
      <c r="BA478" s="382">
        <v>77470</v>
      </c>
      <c r="BB478" s="382">
        <v>81074</v>
      </c>
      <c r="BC478" s="383">
        <v>84678</v>
      </c>
      <c r="BE478">
        <v>31450</v>
      </c>
      <c r="BF478">
        <v>41550</v>
      </c>
      <c r="BG478">
        <v>44066</v>
      </c>
      <c r="BH478">
        <v>46582</v>
      </c>
      <c r="BI478">
        <v>49098</v>
      </c>
      <c r="BJ478">
        <v>51614</v>
      </c>
      <c r="BK478">
        <v>54130</v>
      </c>
      <c r="BL478">
        <v>56646</v>
      </c>
      <c r="BM478">
        <v>59162</v>
      </c>
      <c r="BN478">
        <v>50300</v>
      </c>
      <c r="BO478">
        <v>66400</v>
      </c>
      <c r="BP478">
        <v>70424</v>
      </c>
      <c r="BQ478">
        <v>74448</v>
      </c>
      <c r="BR478">
        <v>78472</v>
      </c>
      <c r="BS478">
        <v>82496</v>
      </c>
      <c r="BT478">
        <v>86520</v>
      </c>
      <c r="BU478">
        <v>90544</v>
      </c>
      <c r="BV478">
        <v>94568</v>
      </c>
    </row>
    <row r="479" spans="1:74" x14ac:dyDescent="0.35">
      <c r="A479" s="298" t="s">
        <v>669</v>
      </c>
      <c r="C479" s="300">
        <v>35750</v>
      </c>
      <c r="D479" s="300">
        <v>35750</v>
      </c>
      <c r="E479" s="300">
        <v>41112.5</v>
      </c>
      <c r="F479" s="300">
        <v>41112.5</v>
      </c>
      <c r="G479" s="300">
        <v>41112.5</v>
      </c>
      <c r="H479" s="300">
        <v>41112.5</v>
      </c>
      <c r="I479" s="300">
        <v>41112.5</v>
      </c>
      <c r="J479" s="300">
        <v>41112.5</v>
      </c>
      <c r="K479" s="300">
        <v>41112.5</v>
      </c>
      <c r="L479" s="300">
        <v>41550</v>
      </c>
      <c r="M479" s="300">
        <v>43800</v>
      </c>
      <c r="N479" s="300">
        <v>46050</v>
      </c>
      <c r="O479" s="300">
        <v>48250</v>
      </c>
      <c r="P479" s="300">
        <v>50500</v>
      </c>
      <c r="Q479" s="300">
        <v>52750</v>
      </c>
      <c r="S479" s="381">
        <v>28050</v>
      </c>
      <c r="T479" s="382">
        <v>37050</v>
      </c>
      <c r="U479" s="382">
        <v>39294</v>
      </c>
      <c r="V479" s="382">
        <v>41538</v>
      </c>
      <c r="W479" s="382">
        <v>43782</v>
      </c>
      <c r="X479" s="382">
        <v>46026</v>
      </c>
      <c r="Y479" s="382">
        <v>48270</v>
      </c>
      <c r="Z479" s="382">
        <v>50514</v>
      </c>
      <c r="AA479" s="383">
        <v>52758</v>
      </c>
      <c r="AB479" s="381">
        <v>44900</v>
      </c>
      <c r="AC479" s="382">
        <v>59250</v>
      </c>
      <c r="AD479" s="382">
        <v>62842</v>
      </c>
      <c r="AE479" s="382">
        <v>66434</v>
      </c>
      <c r="AF479" s="382">
        <v>70026</v>
      </c>
      <c r="AG479" s="382">
        <v>73618</v>
      </c>
      <c r="AH479" s="382">
        <v>77210</v>
      </c>
      <c r="AI479" s="382">
        <v>80802</v>
      </c>
      <c r="AJ479" s="383">
        <v>84394</v>
      </c>
      <c r="AL479" s="381">
        <v>28150</v>
      </c>
      <c r="AM479" s="382">
        <v>37200</v>
      </c>
      <c r="AN479" s="382">
        <v>39452</v>
      </c>
      <c r="AO479" s="382">
        <v>41704</v>
      </c>
      <c r="AP479" s="382">
        <v>43956</v>
      </c>
      <c r="AQ479" s="382">
        <v>46208</v>
      </c>
      <c r="AR479" s="382">
        <v>48460</v>
      </c>
      <c r="AS479" s="382">
        <v>50712</v>
      </c>
      <c r="AT479" s="383">
        <v>52964</v>
      </c>
      <c r="AU479" s="381">
        <v>45050</v>
      </c>
      <c r="AV479" s="382">
        <v>59450</v>
      </c>
      <c r="AW479" s="382">
        <v>63054</v>
      </c>
      <c r="AX479" s="382">
        <v>66658</v>
      </c>
      <c r="AY479" s="382">
        <v>70262</v>
      </c>
      <c r="AZ479" s="382">
        <v>73866</v>
      </c>
      <c r="BA479" s="382">
        <v>77470</v>
      </c>
      <c r="BB479" s="382">
        <v>81074</v>
      </c>
      <c r="BC479" s="383">
        <v>84678</v>
      </c>
      <c r="BE479">
        <v>31450</v>
      </c>
      <c r="BF479">
        <v>41550</v>
      </c>
      <c r="BG479">
        <v>44066</v>
      </c>
      <c r="BH479">
        <v>46582</v>
      </c>
      <c r="BI479">
        <v>49098</v>
      </c>
      <c r="BJ479">
        <v>51614</v>
      </c>
      <c r="BK479">
        <v>54130</v>
      </c>
      <c r="BL479">
        <v>56646</v>
      </c>
      <c r="BM479">
        <v>59162</v>
      </c>
      <c r="BN479">
        <v>50300</v>
      </c>
      <c r="BO479">
        <v>66400</v>
      </c>
      <c r="BP479">
        <v>70424</v>
      </c>
      <c r="BQ479">
        <v>74448</v>
      </c>
      <c r="BR479">
        <v>78472</v>
      </c>
      <c r="BS479">
        <v>82496</v>
      </c>
      <c r="BT479">
        <v>86520</v>
      </c>
      <c r="BU479">
        <v>90544</v>
      </c>
      <c r="BV479">
        <v>94568</v>
      </c>
    </row>
    <row r="480" spans="1:74" x14ac:dyDescent="0.35">
      <c r="A480" s="298" t="s">
        <v>670</v>
      </c>
      <c r="C480" s="300">
        <v>35750</v>
      </c>
      <c r="D480" s="300">
        <v>35750</v>
      </c>
      <c r="E480" s="300">
        <v>41112.5</v>
      </c>
      <c r="F480" s="300">
        <v>41112.5</v>
      </c>
      <c r="G480" s="300">
        <v>41112.5</v>
      </c>
      <c r="H480" s="300">
        <v>41112.5</v>
      </c>
      <c r="I480" s="300">
        <v>41112.5</v>
      </c>
      <c r="J480" s="300">
        <v>41112.5</v>
      </c>
      <c r="K480" s="300">
        <v>43000</v>
      </c>
      <c r="L480" s="300">
        <v>45450</v>
      </c>
      <c r="M480" s="300">
        <v>47900</v>
      </c>
      <c r="N480" s="300">
        <v>50350</v>
      </c>
      <c r="O480" s="300">
        <v>52850</v>
      </c>
      <c r="P480" s="300">
        <v>55300</v>
      </c>
      <c r="Q480" s="300">
        <v>57750</v>
      </c>
      <c r="S480" s="381">
        <v>30700</v>
      </c>
      <c r="T480" s="382">
        <v>40550</v>
      </c>
      <c r="U480" s="382">
        <v>43006</v>
      </c>
      <c r="V480" s="382">
        <v>45462</v>
      </c>
      <c r="W480" s="382">
        <v>47918</v>
      </c>
      <c r="X480" s="382">
        <v>50374</v>
      </c>
      <c r="Y480" s="382">
        <v>52830</v>
      </c>
      <c r="Z480" s="382">
        <v>55286</v>
      </c>
      <c r="AA480" s="383">
        <v>57742</v>
      </c>
      <c r="AB480" s="381">
        <v>49100</v>
      </c>
      <c r="AC480" s="382">
        <v>64800</v>
      </c>
      <c r="AD480" s="382">
        <v>68728</v>
      </c>
      <c r="AE480" s="382">
        <v>72656</v>
      </c>
      <c r="AF480" s="382">
        <v>76584</v>
      </c>
      <c r="AG480" s="382">
        <v>80512</v>
      </c>
      <c r="AH480" s="382">
        <v>84440</v>
      </c>
      <c r="AI480" s="382">
        <v>88368</v>
      </c>
      <c r="AJ480" s="383">
        <v>92296</v>
      </c>
      <c r="AL480" s="381">
        <v>31150</v>
      </c>
      <c r="AM480" s="382">
        <v>41150</v>
      </c>
      <c r="AN480" s="382">
        <v>43642</v>
      </c>
      <c r="AO480" s="382">
        <v>46134</v>
      </c>
      <c r="AP480" s="382">
        <v>48626</v>
      </c>
      <c r="AQ480" s="382">
        <v>51118</v>
      </c>
      <c r="AR480" s="382">
        <v>53610</v>
      </c>
      <c r="AS480" s="382">
        <v>56102</v>
      </c>
      <c r="AT480" s="383">
        <v>58594</v>
      </c>
      <c r="AU480" s="381">
        <v>49850</v>
      </c>
      <c r="AV480" s="382">
        <v>65800</v>
      </c>
      <c r="AW480" s="382">
        <v>69788</v>
      </c>
      <c r="AX480" s="382">
        <v>73776</v>
      </c>
      <c r="AY480" s="382">
        <v>77764</v>
      </c>
      <c r="AZ480" s="382">
        <v>81752</v>
      </c>
      <c r="BA480" s="382">
        <v>85740</v>
      </c>
      <c r="BB480" s="382">
        <v>89728</v>
      </c>
      <c r="BC480" s="383">
        <v>93716</v>
      </c>
      <c r="BE480">
        <v>33750</v>
      </c>
      <c r="BF480">
        <v>44550</v>
      </c>
      <c r="BG480">
        <v>47250</v>
      </c>
      <c r="BH480">
        <v>49950</v>
      </c>
      <c r="BI480">
        <v>52650</v>
      </c>
      <c r="BJ480">
        <v>55350</v>
      </c>
      <c r="BK480">
        <v>58050</v>
      </c>
      <c r="BL480">
        <v>60750</v>
      </c>
      <c r="BM480">
        <v>63450</v>
      </c>
      <c r="BN480">
        <v>54000</v>
      </c>
      <c r="BO480">
        <v>71300</v>
      </c>
      <c r="BP480">
        <v>75620</v>
      </c>
      <c r="BQ480">
        <v>79940</v>
      </c>
      <c r="BR480">
        <v>84260</v>
      </c>
      <c r="BS480">
        <v>88580</v>
      </c>
      <c r="BT480">
        <v>92900</v>
      </c>
      <c r="BU480">
        <v>97220</v>
      </c>
      <c r="BV480">
        <v>101540</v>
      </c>
    </row>
    <row r="481" spans="1:74" x14ac:dyDescent="0.35">
      <c r="A481" s="298" t="s">
        <v>671</v>
      </c>
      <c r="C481" s="300">
        <v>37600</v>
      </c>
      <c r="D481" s="300">
        <v>37600</v>
      </c>
      <c r="E481" s="300">
        <v>43240</v>
      </c>
      <c r="F481" s="300">
        <v>43240</v>
      </c>
      <c r="G481" s="300">
        <v>43240</v>
      </c>
      <c r="H481" s="300">
        <v>43240</v>
      </c>
      <c r="I481" s="300">
        <v>43240</v>
      </c>
      <c r="J481" s="300">
        <v>43240</v>
      </c>
      <c r="K481" s="300">
        <v>44550</v>
      </c>
      <c r="L481" s="300">
        <v>47100</v>
      </c>
      <c r="M481" s="300">
        <v>49650</v>
      </c>
      <c r="N481" s="300">
        <v>52200</v>
      </c>
      <c r="O481" s="300">
        <v>54700</v>
      </c>
      <c r="P481" s="300">
        <v>57250</v>
      </c>
      <c r="Q481" s="300">
        <v>59800</v>
      </c>
      <c r="S481" s="381">
        <v>32150</v>
      </c>
      <c r="T481" s="382">
        <v>42450</v>
      </c>
      <c r="U481" s="382">
        <v>45022</v>
      </c>
      <c r="V481" s="382">
        <v>47594</v>
      </c>
      <c r="W481" s="382">
        <v>50166</v>
      </c>
      <c r="X481" s="382">
        <v>52738</v>
      </c>
      <c r="Y481" s="382">
        <v>55310</v>
      </c>
      <c r="Z481" s="382">
        <v>57882</v>
      </c>
      <c r="AA481" s="383">
        <v>60454</v>
      </c>
      <c r="AB481" s="381">
        <v>51450</v>
      </c>
      <c r="AC481" s="382">
        <v>67900</v>
      </c>
      <c r="AD481" s="382">
        <v>72016</v>
      </c>
      <c r="AE481" s="382">
        <v>76132</v>
      </c>
      <c r="AF481" s="382">
        <v>80248</v>
      </c>
      <c r="AG481" s="382">
        <v>84364</v>
      </c>
      <c r="AH481" s="382">
        <v>88480</v>
      </c>
      <c r="AI481" s="382">
        <v>92596</v>
      </c>
      <c r="AJ481" s="383">
        <v>96712</v>
      </c>
      <c r="AL481" s="381">
        <v>33350</v>
      </c>
      <c r="AM481" s="382">
        <v>44050</v>
      </c>
      <c r="AN481" s="382">
        <v>46718</v>
      </c>
      <c r="AO481" s="382">
        <v>49386</v>
      </c>
      <c r="AP481" s="382">
        <v>52054</v>
      </c>
      <c r="AQ481" s="382">
        <v>54722</v>
      </c>
      <c r="AR481" s="382">
        <v>57390</v>
      </c>
      <c r="AS481" s="382">
        <v>60058</v>
      </c>
      <c r="AT481" s="383">
        <v>62726</v>
      </c>
      <c r="AU481" s="381">
        <v>53350</v>
      </c>
      <c r="AV481" s="382">
        <v>70400</v>
      </c>
      <c r="AW481" s="382">
        <v>74668</v>
      </c>
      <c r="AX481" s="382">
        <v>78936</v>
      </c>
      <c r="AY481" s="382">
        <v>83204</v>
      </c>
      <c r="AZ481" s="382">
        <v>87472</v>
      </c>
      <c r="BA481" s="382">
        <v>91740</v>
      </c>
      <c r="BB481" s="382">
        <v>96008</v>
      </c>
      <c r="BC481" s="383">
        <v>100276</v>
      </c>
      <c r="BE481">
        <v>36500</v>
      </c>
      <c r="BF481">
        <v>48200</v>
      </c>
      <c r="BG481">
        <v>51120</v>
      </c>
      <c r="BH481">
        <v>54040</v>
      </c>
      <c r="BI481">
        <v>56960</v>
      </c>
      <c r="BJ481">
        <v>59880</v>
      </c>
      <c r="BK481">
        <v>62800</v>
      </c>
      <c r="BL481">
        <v>65720</v>
      </c>
      <c r="BM481">
        <v>68640</v>
      </c>
      <c r="BN481">
        <v>58400</v>
      </c>
      <c r="BO481">
        <v>77100</v>
      </c>
      <c r="BP481">
        <v>81772</v>
      </c>
      <c r="BQ481">
        <v>86444</v>
      </c>
      <c r="BR481">
        <v>91116</v>
      </c>
      <c r="BS481">
        <v>95788</v>
      </c>
      <c r="BT481">
        <v>100460</v>
      </c>
      <c r="BU481">
        <v>105132</v>
      </c>
      <c r="BV481">
        <v>109804</v>
      </c>
    </row>
    <row r="482" spans="1:74" x14ac:dyDescent="0.35">
      <c r="A482" s="298" t="s">
        <v>672</v>
      </c>
      <c r="C482" s="300">
        <v>35750</v>
      </c>
      <c r="D482" s="300">
        <v>35750</v>
      </c>
      <c r="E482" s="300">
        <v>41112.5</v>
      </c>
      <c r="F482" s="300">
        <v>41112.5</v>
      </c>
      <c r="G482" s="300">
        <v>41112.5</v>
      </c>
      <c r="H482" s="300">
        <v>41112.5</v>
      </c>
      <c r="I482" s="300">
        <v>41112.5</v>
      </c>
      <c r="J482" s="300">
        <v>41112.5</v>
      </c>
      <c r="K482" s="300">
        <v>41112.5</v>
      </c>
      <c r="L482" s="300">
        <v>41550</v>
      </c>
      <c r="M482" s="300">
        <v>43800</v>
      </c>
      <c r="N482" s="300">
        <v>46050</v>
      </c>
      <c r="O482" s="300">
        <v>48250</v>
      </c>
      <c r="P482" s="300">
        <v>50500</v>
      </c>
      <c r="Q482" s="300">
        <v>52750</v>
      </c>
      <c r="S482" s="381">
        <v>28050</v>
      </c>
      <c r="T482" s="382">
        <v>37050</v>
      </c>
      <c r="U482" s="382">
        <v>39294</v>
      </c>
      <c r="V482" s="382">
        <v>41538</v>
      </c>
      <c r="W482" s="382">
        <v>43782</v>
      </c>
      <c r="X482" s="382">
        <v>46026</v>
      </c>
      <c r="Y482" s="382">
        <v>48270</v>
      </c>
      <c r="Z482" s="382">
        <v>50514</v>
      </c>
      <c r="AA482" s="383">
        <v>52758</v>
      </c>
      <c r="AB482" s="381">
        <v>44900</v>
      </c>
      <c r="AC482" s="382">
        <v>59250</v>
      </c>
      <c r="AD482" s="382">
        <v>62842</v>
      </c>
      <c r="AE482" s="382">
        <v>66434</v>
      </c>
      <c r="AF482" s="382">
        <v>70026</v>
      </c>
      <c r="AG482" s="382">
        <v>73618</v>
      </c>
      <c r="AH482" s="382">
        <v>77210</v>
      </c>
      <c r="AI482" s="382">
        <v>80802</v>
      </c>
      <c r="AJ482" s="383">
        <v>84394</v>
      </c>
      <c r="AL482" s="381">
        <v>28150</v>
      </c>
      <c r="AM482" s="382">
        <v>37200</v>
      </c>
      <c r="AN482" s="382">
        <v>39452</v>
      </c>
      <c r="AO482" s="382">
        <v>41704</v>
      </c>
      <c r="AP482" s="382">
        <v>43956</v>
      </c>
      <c r="AQ482" s="382">
        <v>46208</v>
      </c>
      <c r="AR482" s="382">
        <v>48460</v>
      </c>
      <c r="AS482" s="382">
        <v>50712</v>
      </c>
      <c r="AT482" s="383">
        <v>52964</v>
      </c>
      <c r="AU482" s="381">
        <v>45050</v>
      </c>
      <c r="AV482" s="382">
        <v>59450</v>
      </c>
      <c r="AW482" s="382">
        <v>63054</v>
      </c>
      <c r="AX482" s="382">
        <v>66658</v>
      </c>
      <c r="AY482" s="382">
        <v>70262</v>
      </c>
      <c r="AZ482" s="382">
        <v>73866</v>
      </c>
      <c r="BA482" s="382">
        <v>77470</v>
      </c>
      <c r="BB482" s="382">
        <v>81074</v>
      </c>
      <c r="BC482" s="383">
        <v>84678</v>
      </c>
      <c r="BE482">
        <v>31450</v>
      </c>
      <c r="BF482">
        <v>41550</v>
      </c>
      <c r="BG482">
        <v>44066</v>
      </c>
      <c r="BH482">
        <v>46582</v>
      </c>
      <c r="BI482">
        <v>49098</v>
      </c>
      <c r="BJ482">
        <v>51614</v>
      </c>
      <c r="BK482">
        <v>54130</v>
      </c>
      <c r="BL482">
        <v>56646</v>
      </c>
      <c r="BM482">
        <v>59162</v>
      </c>
      <c r="BN482">
        <v>50300</v>
      </c>
      <c r="BO482">
        <v>66400</v>
      </c>
      <c r="BP482">
        <v>70424</v>
      </c>
      <c r="BQ482">
        <v>74448</v>
      </c>
      <c r="BR482">
        <v>78472</v>
      </c>
      <c r="BS482">
        <v>82496</v>
      </c>
      <c r="BT482">
        <v>86520</v>
      </c>
      <c r="BU482">
        <v>90544</v>
      </c>
      <c r="BV482">
        <v>94568</v>
      </c>
    </row>
    <row r="483" spans="1:74" x14ac:dyDescent="0.35">
      <c r="A483" s="298" t="s">
        <v>673</v>
      </c>
      <c r="C483" s="300">
        <v>35750</v>
      </c>
      <c r="D483" s="300">
        <v>35750</v>
      </c>
      <c r="E483" s="300">
        <v>41112.5</v>
      </c>
      <c r="F483" s="300">
        <v>41112.5</v>
      </c>
      <c r="G483" s="300">
        <v>41112.5</v>
      </c>
      <c r="H483" s="300">
        <v>41112.5</v>
      </c>
      <c r="I483" s="300">
        <v>41112.5</v>
      </c>
      <c r="J483" s="300">
        <v>41112.5</v>
      </c>
      <c r="K483" s="300">
        <v>41112.5</v>
      </c>
      <c r="L483" s="300">
        <v>41550</v>
      </c>
      <c r="M483" s="300">
        <v>43800</v>
      </c>
      <c r="N483" s="300">
        <v>46050</v>
      </c>
      <c r="O483" s="300">
        <v>48250</v>
      </c>
      <c r="P483" s="300">
        <v>50500</v>
      </c>
      <c r="Q483" s="300">
        <v>52750</v>
      </c>
      <c r="S483" s="381">
        <v>28050</v>
      </c>
      <c r="T483" s="382">
        <v>37050</v>
      </c>
      <c r="U483" s="382">
        <v>39294</v>
      </c>
      <c r="V483" s="382">
        <v>41538</v>
      </c>
      <c r="W483" s="382">
        <v>43782</v>
      </c>
      <c r="X483" s="382">
        <v>46026</v>
      </c>
      <c r="Y483" s="382">
        <v>48270</v>
      </c>
      <c r="Z483" s="382">
        <v>50514</v>
      </c>
      <c r="AA483" s="383">
        <v>52758</v>
      </c>
      <c r="AB483" s="381">
        <v>44900</v>
      </c>
      <c r="AC483" s="382">
        <v>59250</v>
      </c>
      <c r="AD483" s="382">
        <v>62842</v>
      </c>
      <c r="AE483" s="382">
        <v>66434</v>
      </c>
      <c r="AF483" s="382">
        <v>70026</v>
      </c>
      <c r="AG483" s="382">
        <v>73618</v>
      </c>
      <c r="AH483" s="382">
        <v>77210</v>
      </c>
      <c r="AI483" s="382">
        <v>80802</v>
      </c>
      <c r="AJ483" s="383">
        <v>84394</v>
      </c>
      <c r="AL483" s="381">
        <v>28150</v>
      </c>
      <c r="AM483" s="382">
        <v>37200</v>
      </c>
      <c r="AN483" s="382">
        <v>39452</v>
      </c>
      <c r="AO483" s="382">
        <v>41704</v>
      </c>
      <c r="AP483" s="382">
        <v>43956</v>
      </c>
      <c r="AQ483" s="382">
        <v>46208</v>
      </c>
      <c r="AR483" s="382">
        <v>48460</v>
      </c>
      <c r="AS483" s="382">
        <v>50712</v>
      </c>
      <c r="AT483" s="383">
        <v>52964</v>
      </c>
      <c r="AU483" s="381">
        <v>45050</v>
      </c>
      <c r="AV483" s="382">
        <v>59450</v>
      </c>
      <c r="AW483" s="382">
        <v>63054</v>
      </c>
      <c r="AX483" s="382">
        <v>66658</v>
      </c>
      <c r="AY483" s="382">
        <v>70262</v>
      </c>
      <c r="AZ483" s="382">
        <v>73866</v>
      </c>
      <c r="BA483" s="382">
        <v>77470</v>
      </c>
      <c r="BB483" s="382">
        <v>81074</v>
      </c>
      <c r="BC483" s="383">
        <v>84678</v>
      </c>
      <c r="BE483">
        <v>31450</v>
      </c>
      <c r="BF483">
        <v>41550</v>
      </c>
      <c r="BG483">
        <v>44066</v>
      </c>
      <c r="BH483">
        <v>46582</v>
      </c>
      <c r="BI483">
        <v>49098</v>
      </c>
      <c r="BJ483">
        <v>51614</v>
      </c>
      <c r="BK483">
        <v>54130</v>
      </c>
      <c r="BL483">
        <v>56646</v>
      </c>
      <c r="BM483">
        <v>59162</v>
      </c>
      <c r="BN483">
        <v>50300</v>
      </c>
      <c r="BO483">
        <v>66400</v>
      </c>
      <c r="BP483">
        <v>70424</v>
      </c>
      <c r="BQ483">
        <v>74448</v>
      </c>
      <c r="BR483">
        <v>78472</v>
      </c>
      <c r="BS483">
        <v>82496</v>
      </c>
      <c r="BT483">
        <v>86520</v>
      </c>
      <c r="BU483">
        <v>90544</v>
      </c>
      <c r="BV483">
        <v>94568</v>
      </c>
    </row>
    <row r="484" spans="1:74" x14ac:dyDescent="0.35">
      <c r="A484" s="298" t="s">
        <v>674</v>
      </c>
      <c r="C484" s="300">
        <v>35750</v>
      </c>
      <c r="D484" s="300">
        <v>35750</v>
      </c>
      <c r="E484" s="300">
        <v>41112.5</v>
      </c>
      <c r="F484" s="300">
        <v>41112.5</v>
      </c>
      <c r="G484" s="300">
        <v>41112.5</v>
      </c>
      <c r="H484" s="300">
        <v>41112.5</v>
      </c>
      <c r="I484" s="300">
        <v>41112.5</v>
      </c>
      <c r="J484" s="300">
        <v>41112.5</v>
      </c>
      <c r="K484" s="300">
        <v>41112.5</v>
      </c>
      <c r="L484" s="300">
        <v>41550</v>
      </c>
      <c r="M484" s="300">
        <v>43800</v>
      </c>
      <c r="N484" s="300">
        <v>46050</v>
      </c>
      <c r="O484" s="300">
        <v>48250</v>
      </c>
      <c r="P484" s="300">
        <v>50500</v>
      </c>
      <c r="Q484" s="300">
        <v>52750</v>
      </c>
      <c r="S484" s="381">
        <v>28050</v>
      </c>
      <c r="T484" s="382">
        <v>37050</v>
      </c>
      <c r="U484" s="382">
        <v>39294</v>
      </c>
      <c r="V484" s="382">
        <v>41538</v>
      </c>
      <c r="W484" s="382">
        <v>43782</v>
      </c>
      <c r="X484" s="382">
        <v>46026</v>
      </c>
      <c r="Y484" s="382">
        <v>48270</v>
      </c>
      <c r="Z484" s="382">
        <v>50514</v>
      </c>
      <c r="AA484" s="383">
        <v>52758</v>
      </c>
      <c r="AB484" s="381">
        <v>44900</v>
      </c>
      <c r="AC484" s="382">
        <v>59250</v>
      </c>
      <c r="AD484" s="382">
        <v>62842</v>
      </c>
      <c r="AE484" s="382">
        <v>66434</v>
      </c>
      <c r="AF484" s="382">
        <v>70026</v>
      </c>
      <c r="AG484" s="382">
        <v>73618</v>
      </c>
      <c r="AH484" s="382">
        <v>77210</v>
      </c>
      <c r="AI484" s="382">
        <v>80802</v>
      </c>
      <c r="AJ484" s="383">
        <v>84394</v>
      </c>
      <c r="AL484" s="381">
        <v>28150</v>
      </c>
      <c r="AM484" s="382">
        <v>37200</v>
      </c>
      <c r="AN484" s="382">
        <v>39452</v>
      </c>
      <c r="AO484" s="382">
        <v>41704</v>
      </c>
      <c r="AP484" s="382">
        <v>43956</v>
      </c>
      <c r="AQ484" s="382">
        <v>46208</v>
      </c>
      <c r="AR484" s="382">
        <v>48460</v>
      </c>
      <c r="AS484" s="382">
        <v>50712</v>
      </c>
      <c r="AT484" s="383">
        <v>52964</v>
      </c>
      <c r="AU484" s="381">
        <v>45050</v>
      </c>
      <c r="AV484" s="382">
        <v>59450</v>
      </c>
      <c r="AW484" s="382">
        <v>63054</v>
      </c>
      <c r="AX484" s="382">
        <v>66658</v>
      </c>
      <c r="AY484" s="382">
        <v>70262</v>
      </c>
      <c r="AZ484" s="382">
        <v>73866</v>
      </c>
      <c r="BA484" s="382">
        <v>77470</v>
      </c>
      <c r="BB484" s="382">
        <v>81074</v>
      </c>
      <c r="BC484" s="383">
        <v>84678</v>
      </c>
      <c r="BE484">
        <v>31450</v>
      </c>
      <c r="BF484">
        <v>41550</v>
      </c>
      <c r="BG484">
        <v>44066</v>
      </c>
      <c r="BH484">
        <v>46582</v>
      </c>
      <c r="BI484">
        <v>49098</v>
      </c>
      <c r="BJ484">
        <v>51614</v>
      </c>
      <c r="BK484">
        <v>54130</v>
      </c>
      <c r="BL484">
        <v>56646</v>
      </c>
      <c r="BM484">
        <v>59162</v>
      </c>
      <c r="BN484">
        <v>50300</v>
      </c>
      <c r="BO484">
        <v>66400</v>
      </c>
      <c r="BP484">
        <v>70424</v>
      </c>
      <c r="BQ484">
        <v>74448</v>
      </c>
      <c r="BR484">
        <v>78472</v>
      </c>
      <c r="BS484">
        <v>82496</v>
      </c>
      <c r="BT484">
        <v>86520</v>
      </c>
      <c r="BU484">
        <v>90544</v>
      </c>
      <c r="BV484">
        <v>94568</v>
      </c>
    </row>
    <row r="485" spans="1:74" x14ac:dyDescent="0.35">
      <c r="A485" s="298" t="s">
        <v>675</v>
      </c>
      <c r="C485" s="300">
        <v>42050</v>
      </c>
      <c r="D485" s="300">
        <v>42050</v>
      </c>
      <c r="E485" s="300">
        <v>48357.5</v>
      </c>
      <c r="F485" s="300">
        <v>48357.5</v>
      </c>
      <c r="G485" s="300">
        <v>48357.5</v>
      </c>
      <c r="H485" s="300">
        <v>48357.5</v>
      </c>
      <c r="I485" s="300">
        <v>51400</v>
      </c>
      <c r="J485" s="300">
        <v>54750</v>
      </c>
      <c r="K485" s="300">
        <v>58050</v>
      </c>
      <c r="L485" s="300">
        <v>61350</v>
      </c>
      <c r="M485" s="300">
        <v>64700</v>
      </c>
      <c r="N485" s="300">
        <v>68000</v>
      </c>
      <c r="O485" s="300">
        <v>71300</v>
      </c>
      <c r="P485" s="300">
        <v>74650</v>
      </c>
      <c r="Q485" s="300">
        <v>77950</v>
      </c>
      <c r="S485" s="381">
        <v>41450</v>
      </c>
      <c r="T485" s="382">
        <v>54750</v>
      </c>
      <c r="U485" s="382">
        <v>58066</v>
      </c>
      <c r="V485" s="382">
        <v>61382</v>
      </c>
      <c r="W485" s="382">
        <v>64698</v>
      </c>
      <c r="X485" s="382">
        <v>68014</v>
      </c>
      <c r="Y485" s="382">
        <v>71330</v>
      </c>
      <c r="Z485" s="382">
        <v>74646</v>
      </c>
      <c r="AA485" s="383">
        <v>77962</v>
      </c>
      <c r="AB485" s="381">
        <v>66300</v>
      </c>
      <c r="AC485" s="382">
        <v>87500</v>
      </c>
      <c r="AD485" s="382">
        <v>92804</v>
      </c>
      <c r="AE485" s="382">
        <v>98108</v>
      </c>
      <c r="AF485" s="382">
        <v>103412</v>
      </c>
      <c r="AG485" s="382">
        <v>108716</v>
      </c>
      <c r="AH485" s="382">
        <v>114020</v>
      </c>
      <c r="AI485" s="382">
        <v>119324</v>
      </c>
      <c r="AJ485" s="383">
        <v>124628</v>
      </c>
      <c r="AL485" s="381">
        <v>42450</v>
      </c>
      <c r="AM485" s="382">
        <v>56050</v>
      </c>
      <c r="AN485" s="382">
        <v>59446</v>
      </c>
      <c r="AO485" s="382">
        <v>62842</v>
      </c>
      <c r="AP485" s="382">
        <v>66238</v>
      </c>
      <c r="AQ485" s="382">
        <v>69634</v>
      </c>
      <c r="AR485" s="382">
        <v>73030</v>
      </c>
      <c r="AS485" s="382">
        <v>76426</v>
      </c>
      <c r="AT485" s="383">
        <v>79822</v>
      </c>
      <c r="AU485" s="381">
        <v>67900</v>
      </c>
      <c r="AV485" s="382">
        <v>89650</v>
      </c>
      <c r="AW485" s="382">
        <v>95082</v>
      </c>
      <c r="AX485" s="382">
        <v>100514</v>
      </c>
      <c r="AY485" s="382">
        <v>105946</v>
      </c>
      <c r="AZ485" s="382">
        <v>111378</v>
      </c>
      <c r="BA485" s="382">
        <v>116810</v>
      </c>
      <c r="BB485" s="382">
        <v>122242</v>
      </c>
      <c r="BC485" s="383">
        <v>127674</v>
      </c>
      <c r="BE485">
        <v>47450</v>
      </c>
      <c r="BF485">
        <v>62650</v>
      </c>
      <c r="BG485">
        <v>66446</v>
      </c>
      <c r="BH485">
        <v>70242</v>
      </c>
      <c r="BI485">
        <v>74038</v>
      </c>
      <c r="BJ485">
        <v>77834</v>
      </c>
      <c r="BK485">
        <v>81630</v>
      </c>
      <c r="BL485">
        <v>85426</v>
      </c>
      <c r="BM485">
        <v>89222</v>
      </c>
      <c r="BN485">
        <v>75900</v>
      </c>
      <c r="BO485">
        <v>100200</v>
      </c>
      <c r="BP485">
        <v>106272</v>
      </c>
      <c r="BQ485">
        <v>112344</v>
      </c>
      <c r="BR485">
        <v>118416</v>
      </c>
      <c r="BS485">
        <v>124488</v>
      </c>
      <c r="BT485">
        <v>130560</v>
      </c>
      <c r="BU485">
        <v>136632</v>
      </c>
      <c r="BV485">
        <v>142704</v>
      </c>
    </row>
    <row r="486" spans="1:74" x14ac:dyDescent="0.35">
      <c r="A486" s="298" t="s">
        <v>676</v>
      </c>
      <c r="C486" s="300">
        <v>35750</v>
      </c>
      <c r="D486" s="300">
        <v>35750</v>
      </c>
      <c r="E486" s="300">
        <v>41112.5</v>
      </c>
      <c r="F486" s="300">
        <v>41112.5</v>
      </c>
      <c r="G486" s="300">
        <v>41112.5</v>
      </c>
      <c r="H486" s="300">
        <v>41112.5</v>
      </c>
      <c r="I486" s="300">
        <v>41112.5</v>
      </c>
      <c r="J486" s="300">
        <v>41950</v>
      </c>
      <c r="K486" s="300">
        <v>44450</v>
      </c>
      <c r="L486" s="300">
        <v>47000</v>
      </c>
      <c r="M486" s="300">
        <v>49550</v>
      </c>
      <c r="N486" s="300">
        <v>52100</v>
      </c>
      <c r="O486" s="300">
        <v>54650</v>
      </c>
      <c r="P486" s="300">
        <v>57150</v>
      </c>
      <c r="Q486" s="300">
        <v>59700</v>
      </c>
      <c r="S486" s="381">
        <v>31750</v>
      </c>
      <c r="T486" s="382">
        <v>41950</v>
      </c>
      <c r="U486" s="382">
        <v>44490</v>
      </c>
      <c r="V486" s="382">
        <v>47030</v>
      </c>
      <c r="W486" s="382">
        <v>49570</v>
      </c>
      <c r="X486" s="382">
        <v>52110</v>
      </c>
      <c r="Y486" s="382">
        <v>54650</v>
      </c>
      <c r="Z486" s="382">
        <v>57190</v>
      </c>
      <c r="AA486" s="383">
        <v>59730</v>
      </c>
      <c r="AB486" s="381">
        <v>50800</v>
      </c>
      <c r="AC486" s="382">
        <v>67050</v>
      </c>
      <c r="AD486" s="382">
        <v>71114</v>
      </c>
      <c r="AE486" s="382">
        <v>75178</v>
      </c>
      <c r="AF486" s="382">
        <v>79242</v>
      </c>
      <c r="AG486" s="382">
        <v>83306</v>
      </c>
      <c r="AH486" s="382">
        <v>87370</v>
      </c>
      <c r="AI486" s="382">
        <v>91434</v>
      </c>
      <c r="AJ486" s="383">
        <v>95498</v>
      </c>
      <c r="AL486" s="381">
        <v>33300</v>
      </c>
      <c r="AM486" s="382">
        <v>44000</v>
      </c>
      <c r="AN486" s="382">
        <v>46664</v>
      </c>
      <c r="AO486" s="382">
        <v>49328</v>
      </c>
      <c r="AP486" s="382">
        <v>51992</v>
      </c>
      <c r="AQ486" s="382">
        <v>54656</v>
      </c>
      <c r="AR486" s="382">
        <v>57320</v>
      </c>
      <c r="AS486" s="382">
        <v>59984</v>
      </c>
      <c r="AT486" s="383">
        <v>62648</v>
      </c>
      <c r="AU486" s="381">
        <v>53300</v>
      </c>
      <c r="AV486" s="382">
        <v>70350</v>
      </c>
      <c r="AW486" s="382">
        <v>74614</v>
      </c>
      <c r="AX486" s="382">
        <v>78878</v>
      </c>
      <c r="AY486" s="382">
        <v>83142</v>
      </c>
      <c r="AZ486" s="382">
        <v>87406</v>
      </c>
      <c r="BA486" s="382">
        <v>91670</v>
      </c>
      <c r="BB486" s="382">
        <v>95934</v>
      </c>
      <c r="BC486" s="383">
        <v>100198</v>
      </c>
      <c r="BE486">
        <v>37050</v>
      </c>
      <c r="BF486">
        <v>48950</v>
      </c>
      <c r="BG486">
        <v>51914</v>
      </c>
      <c r="BH486">
        <v>54878</v>
      </c>
      <c r="BI486">
        <v>57842</v>
      </c>
      <c r="BJ486">
        <v>60806</v>
      </c>
      <c r="BK486">
        <v>63770</v>
      </c>
      <c r="BL486">
        <v>66734</v>
      </c>
      <c r="BM486">
        <v>69698</v>
      </c>
      <c r="BN486">
        <v>59300</v>
      </c>
      <c r="BO486">
        <v>78300</v>
      </c>
      <c r="BP486">
        <v>83044</v>
      </c>
      <c r="BQ486">
        <v>87788</v>
      </c>
      <c r="BR486">
        <v>92532</v>
      </c>
      <c r="BS486">
        <v>97276</v>
      </c>
      <c r="BT486">
        <v>102020</v>
      </c>
      <c r="BU486">
        <v>106764</v>
      </c>
      <c r="BV486">
        <v>111508</v>
      </c>
    </row>
    <row r="487" spans="1:74" x14ac:dyDescent="0.35">
      <c r="A487" s="298" t="s">
        <v>677</v>
      </c>
      <c r="C487" s="300">
        <v>35750</v>
      </c>
      <c r="D487" s="300">
        <v>35750</v>
      </c>
      <c r="E487" s="300">
        <v>41112.5</v>
      </c>
      <c r="F487" s="300">
        <v>41112.5</v>
      </c>
      <c r="G487" s="300">
        <v>41112.5</v>
      </c>
      <c r="H487" s="300">
        <v>41112.5</v>
      </c>
      <c r="I487" s="300">
        <v>41112.5</v>
      </c>
      <c r="J487" s="300">
        <v>41112.5</v>
      </c>
      <c r="K487" s="300">
        <v>41112.5</v>
      </c>
      <c r="L487" s="300">
        <v>43300</v>
      </c>
      <c r="M487" s="300">
        <v>45650</v>
      </c>
      <c r="N487" s="300">
        <v>48000</v>
      </c>
      <c r="O487" s="300">
        <v>50350</v>
      </c>
      <c r="P487" s="300">
        <v>52650</v>
      </c>
      <c r="Q487" s="300">
        <v>55000</v>
      </c>
      <c r="S487" s="381">
        <v>29250</v>
      </c>
      <c r="T487" s="382">
        <v>38650</v>
      </c>
      <c r="U487" s="382">
        <v>40990</v>
      </c>
      <c r="V487" s="382">
        <v>43330</v>
      </c>
      <c r="W487" s="382">
        <v>45670</v>
      </c>
      <c r="X487" s="382">
        <v>48010</v>
      </c>
      <c r="Y487" s="382">
        <v>50350</v>
      </c>
      <c r="Z487" s="382">
        <v>52690</v>
      </c>
      <c r="AA487" s="383">
        <v>55030</v>
      </c>
      <c r="AB487" s="381">
        <v>46800</v>
      </c>
      <c r="AC487" s="382">
        <v>61800</v>
      </c>
      <c r="AD487" s="382">
        <v>65544</v>
      </c>
      <c r="AE487" s="382">
        <v>69288</v>
      </c>
      <c r="AF487" s="382">
        <v>73032</v>
      </c>
      <c r="AG487" s="382">
        <v>76776</v>
      </c>
      <c r="AH487" s="382">
        <v>80520</v>
      </c>
      <c r="AI487" s="382">
        <v>84264</v>
      </c>
      <c r="AJ487" s="383">
        <v>88008</v>
      </c>
      <c r="AL487" s="381">
        <v>29250</v>
      </c>
      <c r="AM487" s="382">
        <v>38650</v>
      </c>
      <c r="AN487" s="382">
        <v>40990</v>
      </c>
      <c r="AO487" s="382">
        <v>43330</v>
      </c>
      <c r="AP487" s="382">
        <v>45670</v>
      </c>
      <c r="AQ487" s="382">
        <v>48010</v>
      </c>
      <c r="AR487" s="382">
        <v>50350</v>
      </c>
      <c r="AS487" s="382">
        <v>52690</v>
      </c>
      <c r="AT487" s="383">
        <v>55030</v>
      </c>
      <c r="AU487" s="381">
        <v>46800</v>
      </c>
      <c r="AV487" s="382">
        <v>61800</v>
      </c>
      <c r="AW487" s="382">
        <v>65544</v>
      </c>
      <c r="AX487" s="382">
        <v>69288</v>
      </c>
      <c r="AY487" s="382">
        <v>73032</v>
      </c>
      <c r="AZ487" s="382">
        <v>76776</v>
      </c>
      <c r="BA487" s="382">
        <v>80520</v>
      </c>
      <c r="BB487" s="382">
        <v>84264</v>
      </c>
      <c r="BC487" s="383">
        <v>88008</v>
      </c>
      <c r="BE487">
        <v>32250</v>
      </c>
      <c r="BF487">
        <v>42600</v>
      </c>
      <c r="BG487">
        <v>45180</v>
      </c>
      <c r="BH487">
        <v>47760</v>
      </c>
      <c r="BI487">
        <v>50340</v>
      </c>
      <c r="BJ487">
        <v>52920</v>
      </c>
      <c r="BK487">
        <v>55500</v>
      </c>
      <c r="BL487">
        <v>58080</v>
      </c>
      <c r="BM487">
        <v>60660</v>
      </c>
      <c r="BN487">
        <v>51600</v>
      </c>
      <c r="BO487">
        <v>68100</v>
      </c>
      <c r="BP487">
        <v>72228</v>
      </c>
      <c r="BQ487">
        <v>76356</v>
      </c>
      <c r="BR487">
        <v>80484</v>
      </c>
      <c r="BS487">
        <v>84612</v>
      </c>
      <c r="BT487">
        <v>88740</v>
      </c>
      <c r="BU487">
        <v>92868</v>
      </c>
      <c r="BV487">
        <v>96996</v>
      </c>
    </row>
    <row r="488" spans="1:74" x14ac:dyDescent="0.35">
      <c r="A488" s="298" t="s">
        <v>678</v>
      </c>
      <c r="C488" s="300">
        <v>35750</v>
      </c>
      <c r="D488" s="300">
        <v>35750</v>
      </c>
      <c r="E488" s="300">
        <v>41112.5</v>
      </c>
      <c r="F488" s="300">
        <v>41112.5</v>
      </c>
      <c r="G488" s="300">
        <v>41112.5</v>
      </c>
      <c r="H488" s="300">
        <v>41112.5</v>
      </c>
      <c r="I488" s="300">
        <v>41112.5</v>
      </c>
      <c r="J488" s="300">
        <v>43100</v>
      </c>
      <c r="K488" s="300">
        <v>45750</v>
      </c>
      <c r="L488" s="300">
        <v>48350</v>
      </c>
      <c r="M488" s="300">
        <v>50950</v>
      </c>
      <c r="N488" s="300">
        <v>53550</v>
      </c>
      <c r="O488" s="300">
        <v>56200</v>
      </c>
      <c r="P488" s="300">
        <v>58800</v>
      </c>
      <c r="Q488" s="300">
        <v>61400</v>
      </c>
      <c r="S488" s="381">
        <v>32650</v>
      </c>
      <c r="T488" s="382">
        <v>43100</v>
      </c>
      <c r="U488" s="382">
        <v>45712</v>
      </c>
      <c r="V488" s="382">
        <v>48324</v>
      </c>
      <c r="W488" s="382">
        <v>50936</v>
      </c>
      <c r="X488" s="382">
        <v>53548</v>
      </c>
      <c r="Y488" s="382">
        <v>56160</v>
      </c>
      <c r="Z488" s="382">
        <v>58772</v>
      </c>
      <c r="AA488" s="383">
        <v>61384</v>
      </c>
      <c r="AB488" s="381">
        <v>52250</v>
      </c>
      <c r="AC488" s="382">
        <v>68950</v>
      </c>
      <c r="AD488" s="382">
        <v>73130</v>
      </c>
      <c r="AE488" s="382">
        <v>77310</v>
      </c>
      <c r="AF488" s="382">
        <v>81490</v>
      </c>
      <c r="AG488" s="382">
        <v>85670</v>
      </c>
      <c r="AH488" s="382">
        <v>89850</v>
      </c>
      <c r="AI488" s="382">
        <v>94030</v>
      </c>
      <c r="AJ488" s="383">
        <v>98210</v>
      </c>
      <c r="AL488" s="381">
        <v>32650</v>
      </c>
      <c r="AM488" s="382">
        <v>43100</v>
      </c>
      <c r="AN488" s="382">
        <v>45712</v>
      </c>
      <c r="AO488" s="382">
        <v>48324</v>
      </c>
      <c r="AP488" s="382">
        <v>50936</v>
      </c>
      <c r="AQ488" s="382">
        <v>53548</v>
      </c>
      <c r="AR488" s="382">
        <v>56160</v>
      </c>
      <c r="AS488" s="382">
        <v>58772</v>
      </c>
      <c r="AT488" s="383">
        <v>61384</v>
      </c>
      <c r="AU488" s="381">
        <v>52250</v>
      </c>
      <c r="AV488" s="382">
        <v>68950</v>
      </c>
      <c r="AW488" s="382">
        <v>73130</v>
      </c>
      <c r="AX488" s="382">
        <v>77310</v>
      </c>
      <c r="AY488" s="382">
        <v>81490</v>
      </c>
      <c r="AZ488" s="382">
        <v>85670</v>
      </c>
      <c r="BA488" s="382">
        <v>89850</v>
      </c>
      <c r="BB488" s="382">
        <v>94030</v>
      </c>
      <c r="BC488" s="383">
        <v>98210</v>
      </c>
      <c r="BE488">
        <v>35550</v>
      </c>
      <c r="BF488">
        <v>46950</v>
      </c>
      <c r="BG488">
        <v>49794</v>
      </c>
      <c r="BH488">
        <v>52638</v>
      </c>
      <c r="BI488">
        <v>55482</v>
      </c>
      <c r="BJ488">
        <v>58326</v>
      </c>
      <c r="BK488">
        <v>61170</v>
      </c>
      <c r="BL488">
        <v>64014</v>
      </c>
      <c r="BM488">
        <v>66858</v>
      </c>
      <c r="BN488">
        <v>56900</v>
      </c>
      <c r="BO488">
        <v>75100</v>
      </c>
      <c r="BP488">
        <v>79652</v>
      </c>
      <c r="BQ488">
        <v>84204</v>
      </c>
      <c r="BR488">
        <v>88756</v>
      </c>
      <c r="BS488">
        <v>93308</v>
      </c>
      <c r="BT488">
        <v>97860</v>
      </c>
      <c r="BU488">
        <v>102412</v>
      </c>
      <c r="BV488">
        <v>106964</v>
      </c>
    </row>
    <row r="489" spans="1:74" x14ac:dyDescent="0.35">
      <c r="A489" s="298" t="s">
        <v>679</v>
      </c>
      <c r="C489" s="300">
        <v>35750</v>
      </c>
      <c r="D489" s="300">
        <v>35750</v>
      </c>
      <c r="E489" s="300">
        <v>41112.5</v>
      </c>
      <c r="F489" s="300">
        <v>41112.5</v>
      </c>
      <c r="G489" s="300">
        <v>41112.5</v>
      </c>
      <c r="H489" s="300">
        <v>41112.5</v>
      </c>
      <c r="I489" s="300">
        <v>41112.5</v>
      </c>
      <c r="J489" s="300">
        <v>41250</v>
      </c>
      <c r="K489" s="300">
        <v>43750</v>
      </c>
      <c r="L489" s="300">
        <v>46250</v>
      </c>
      <c r="M489" s="300">
        <v>48800</v>
      </c>
      <c r="N489" s="300">
        <v>51250</v>
      </c>
      <c r="O489" s="300">
        <v>53750</v>
      </c>
      <c r="P489" s="300">
        <v>56250</v>
      </c>
      <c r="Q489" s="300">
        <v>58750</v>
      </c>
      <c r="S489" s="381">
        <v>31250</v>
      </c>
      <c r="T489" s="382">
        <v>41250</v>
      </c>
      <c r="U489" s="382">
        <v>43750</v>
      </c>
      <c r="V489" s="382">
        <v>46250</v>
      </c>
      <c r="W489" s="382">
        <v>48750</v>
      </c>
      <c r="X489" s="382">
        <v>51250</v>
      </c>
      <c r="Y489" s="382">
        <v>53750</v>
      </c>
      <c r="Z489" s="382">
        <v>56250</v>
      </c>
      <c r="AA489" s="383">
        <v>58750</v>
      </c>
      <c r="AB489" s="381">
        <v>50000</v>
      </c>
      <c r="AC489" s="382">
        <v>66000</v>
      </c>
      <c r="AD489" s="382">
        <v>70000</v>
      </c>
      <c r="AE489" s="382">
        <v>74000</v>
      </c>
      <c r="AF489" s="382">
        <v>78000</v>
      </c>
      <c r="AG489" s="382">
        <v>82000</v>
      </c>
      <c r="AH489" s="382">
        <v>86000</v>
      </c>
      <c r="AI489" s="382">
        <v>90000</v>
      </c>
      <c r="AJ489" s="383">
        <v>94000</v>
      </c>
      <c r="AL489" s="381">
        <v>31950</v>
      </c>
      <c r="AM489" s="382">
        <v>42200</v>
      </c>
      <c r="AN489" s="382">
        <v>44756</v>
      </c>
      <c r="AO489" s="382">
        <v>47312</v>
      </c>
      <c r="AP489" s="382">
        <v>49868</v>
      </c>
      <c r="AQ489" s="382">
        <v>52424</v>
      </c>
      <c r="AR489" s="382">
        <v>54980</v>
      </c>
      <c r="AS489" s="382">
        <v>57536</v>
      </c>
      <c r="AT489" s="383">
        <v>60092</v>
      </c>
      <c r="AU489" s="381">
        <v>51100</v>
      </c>
      <c r="AV489" s="382">
        <v>67450</v>
      </c>
      <c r="AW489" s="382">
        <v>71538</v>
      </c>
      <c r="AX489" s="382">
        <v>75626</v>
      </c>
      <c r="AY489" s="382">
        <v>79714</v>
      </c>
      <c r="AZ489" s="382">
        <v>83802</v>
      </c>
      <c r="BA489" s="382">
        <v>87890</v>
      </c>
      <c r="BB489" s="382">
        <v>91978</v>
      </c>
      <c r="BC489" s="383">
        <v>96066</v>
      </c>
      <c r="BE489">
        <v>35550</v>
      </c>
      <c r="BF489">
        <v>46950</v>
      </c>
      <c r="BG489">
        <v>49794</v>
      </c>
      <c r="BH489">
        <v>52638</v>
      </c>
      <c r="BI489">
        <v>55482</v>
      </c>
      <c r="BJ489">
        <v>58326</v>
      </c>
      <c r="BK489">
        <v>61170</v>
      </c>
      <c r="BL489">
        <v>64014</v>
      </c>
      <c r="BM489">
        <v>66858</v>
      </c>
      <c r="BN489">
        <v>56900</v>
      </c>
      <c r="BO489">
        <v>75100</v>
      </c>
      <c r="BP489">
        <v>79652</v>
      </c>
      <c r="BQ489">
        <v>84204</v>
      </c>
      <c r="BR489">
        <v>88756</v>
      </c>
      <c r="BS489">
        <v>93308</v>
      </c>
      <c r="BT489">
        <v>97860</v>
      </c>
      <c r="BU489">
        <v>102412</v>
      </c>
      <c r="BV489">
        <v>106964</v>
      </c>
    </row>
    <row r="490" spans="1:74" x14ac:dyDescent="0.35">
      <c r="A490" s="298" t="s">
        <v>680</v>
      </c>
      <c r="C490" s="300">
        <v>35750</v>
      </c>
      <c r="D490" s="300">
        <v>35750</v>
      </c>
      <c r="E490" s="300">
        <v>41112.5</v>
      </c>
      <c r="F490" s="300">
        <v>41112.5</v>
      </c>
      <c r="G490" s="300">
        <v>41112.5</v>
      </c>
      <c r="H490" s="300">
        <v>41112.5</v>
      </c>
      <c r="I490" s="300">
        <v>41112.5</v>
      </c>
      <c r="J490" s="300">
        <v>41112.5</v>
      </c>
      <c r="K490" s="300">
        <v>41112.5</v>
      </c>
      <c r="L490" s="300">
        <v>41550</v>
      </c>
      <c r="M490" s="300">
        <v>43800</v>
      </c>
      <c r="N490" s="300">
        <v>46050</v>
      </c>
      <c r="O490" s="300">
        <v>48250</v>
      </c>
      <c r="P490" s="300">
        <v>50500</v>
      </c>
      <c r="Q490" s="300">
        <v>52750</v>
      </c>
      <c r="S490" s="381">
        <v>28050</v>
      </c>
      <c r="T490" s="382">
        <v>37050</v>
      </c>
      <c r="U490" s="382">
        <v>39294</v>
      </c>
      <c r="V490" s="382">
        <v>41538</v>
      </c>
      <c r="W490" s="382">
        <v>43782</v>
      </c>
      <c r="X490" s="382">
        <v>46026</v>
      </c>
      <c r="Y490" s="382">
        <v>48270</v>
      </c>
      <c r="Z490" s="382">
        <v>50514</v>
      </c>
      <c r="AA490" s="383">
        <v>52758</v>
      </c>
      <c r="AB490" s="381">
        <v>44900</v>
      </c>
      <c r="AC490" s="382">
        <v>59250</v>
      </c>
      <c r="AD490" s="382">
        <v>62842</v>
      </c>
      <c r="AE490" s="382">
        <v>66434</v>
      </c>
      <c r="AF490" s="382">
        <v>70026</v>
      </c>
      <c r="AG490" s="382">
        <v>73618</v>
      </c>
      <c r="AH490" s="382">
        <v>77210</v>
      </c>
      <c r="AI490" s="382">
        <v>80802</v>
      </c>
      <c r="AJ490" s="383">
        <v>84394</v>
      </c>
      <c r="AL490" s="381">
        <v>28150</v>
      </c>
      <c r="AM490" s="382">
        <v>37200</v>
      </c>
      <c r="AN490" s="382">
        <v>39452</v>
      </c>
      <c r="AO490" s="382">
        <v>41704</v>
      </c>
      <c r="AP490" s="382">
        <v>43956</v>
      </c>
      <c r="AQ490" s="382">
        <v>46208</v>
      </c>
      <c r="AR490" s="382">
        <v>48460</v>
      </c>
      <c r="AS490" s="382">
        <v>50712</v>
      </c>
      <c r="AT490" s="383">
        <v>52964</v>
      </c>
      <c r="AU490" s="381">
        <v>45050</v>
      </c>
      <c r="AV490" s="382">
        <v>59450</v>
      </c>
      <c r="AW490" s="382">
        <v>63054</v>
      </c>
      <c r="AX490" s="382">
        <v>66658</v>
      </c>
      <c r="AY490" s="382">
        <v>70262</v>
      </c>
      <c r="AZ490" s="382">
        <v>73866</v>
      </c>
      <c r="BA490" s="382">
        <v>77470</v>
      </c>
      <c r="BB490" s="382">
        <v>81074</v>
      </c>
      <c r="BC490" s="383">
        <v>84678</v>
      </c>
      <c r="BE490">
        <v>31450</v>
      </c>
      <c r="BF490">
        <v>41550</v>
      </c>
      <c r="BG490">
        <v>44066</v>
      </c>
      <c r="BH490">
        <v>46582</v>
      </c>
      <c r="BI490">
        <v>49098</v>
      </c>
      <c r="BJ490">
        <v>51614</v>
      </c>
      <c r="BK490">
        <v>54130</v>
      </c>
      <c r="BL490">
        <v>56646</v>
      </c>
      <c r="BM490">
        <v>59162</v>
      </c>
      <c r="BN490">
        <v>50300</v>
      </c>
      <c r="BO490">
        <v>66400</v>
      </c>
      <c r="BP490">
        <v>70424</v>
      </c>
      <c r="BQ490">
        <v>74448</v>
      </c>
      <c r="BR490">
        <v>78472</v>
      </c>
      <c r="BS490">
        <v>82496</v>
      </c>
      <c r="BT490">
        <v>86520</v>
      </c>
      <c r="BU490">
        <v>90544</v>
      </c>
      <c r="BV490">
        <v>94568</v>
      </c>
    </row>
    <row r="491" spans="1:74" x14ac:dyDescent="0.35">
      <c r="A491" s="298" t="s">
        <v>681</v>
      </c>
      <c r="C491" s="300">
        <v>35750</v>
      </c>
      <c r="D491" s="300">
        <v>35750</v>
      </c>
      <c r="E491" s="300">
        <v>41112.5</v>
      </c>
      <c r="F491" s="300">
        <v>41112.5</v>
      </c>
      <c r="G491" s="300">
        <v>41112.5</v>
      </c>
      <c r="H491" s="300">
        <v>41112.5</v>
      </c>
      <c r="I491" s="300">
        <v>41112.5</v>
      </c>
      <c r="J491" s="300">
        <v>41112.5</v>
      </c>
      <c r="K491" s="300">
        <v>41112.5</v>
      </c>
      <c r="L491" s="300">
        <v>42200</v>
      </c>
      <c r="M491" s="300">
        <v>44500</v>
      </c>
      <c r="N491" s="300">
        <v>46750</v>
      </c>
      <c r="O491" s="300">
        <v>49050</v>
      </c>
      <c r="P491" s="300">
        <v>51300</v>
      </c>
      <c r="Q491" s="300">
        <v>53600</v>
      </c>
      <c r="S491" s="381">
        <v>28500</v>
      </c>
      <c r="T491" s="382">
        <v>37650</v>
      </c>
      <c r="U491" s="382">
        <v>39930</v>
      </c>
      <c r="V491" s="382">
        <v>42210</v>
      </c>
      <c r="W491" s="382">
        <v>44490</v>
      </c>
      <c r="X491" s="382">
        <v>46770</v>
      </c>
      <c r="Y491" s="382">
        <v>49050</v>
      </c>
      <c r="Z491" s="382">
        <v>51330</v>
      </c>
      <c r="AA491" s="383">
        <v>53610</v>
      </c>
      <c r="AB491" s="381">
        <v>45600</v>
      </c>
      <c r="AC491" s="382">
        <v>60200</v>
      </c>
      <c r="AD491" s="382">
        <v>63848</v>
      </c>
      <c r="AE491" s="382">
        <v>67496</v>
      </c>
      <c r="AF491" s="382">
        <v>71144</v>
      </c>
      <c r="AG491" s="382">
        <v>74792</v>
      </c>
      <c r="AH491" s="382">
        <v>78440</v>
      </c>
      <c r="AI491" s="382">
        <v>82088</v>
      </c>
      <c r="AJ491" s="383">
        <v>85736</v>
      </c>
      <c r="AL491" s="381">
        <v>29700</v>
      </c>
      <c r="AM491" s="382">
        <v>39250</v>
      </c>
      <c r="AN491" s="382">
        <v>41626</v>
      </c>
      <c r="AO491" s="382">
        <v>44002</v>
      </c>
      <c r="AP491" s="382">
        <v>46378</v>
      </c>
      <c r="AQ491" s="382">
        <v>48754</v>
      </c>
      <c r="AR491" s="382">
        <v>51130</v>
      </c>
      <c r="AS491" s="382">
        <v>53506</v>
      </c>
      <c r="AT491" s="383">
        <v>55882</v>
      </c>
      <c r="AU491" s="381">
        <v>47500</v>
      </c>
      <c r="AV491" s="382">
        <v>62700</v>
      </c>
      <c r="AW491" s="382">
        <v>66500</v>
      </c>
      <c r="AX491" s="382">
        <v>70300</v>
      </c>
      <c r="AY491" s="382">
        <v>74100</v>
      </c>
      <c r="AZ491" s="382">
        <v>77900</v>
      </c>
      <c r="BA491" s="382">
        <v>81700</v>
      </c>
      <c r="BB491" s="382">
        <v>85500</v>
      </c>
      <c r="BC491" s="383">
        <v>89300</v>
      </c>
      <c r="BE491">
        <v>32750</v>
      </c>
      <c r="BF491">
        <v>43250</v>
      </c>
      <c r="BG491">
        <v>45870</v>
      </c>
      <c r="BH491">
        <v>48490</v>
      </c>
      <c r="BI491">
        <v>51110</v>
      </c>
      <c r="BJ491">
        <v>53730</v>
      </c>
      <c r="BK491">
        <v>56350</v>
      </c>
      <c r="BL491">
        <v>58970</v>
      </c>
      <c r="BM491">
        <v>61590</v>
      </c>
      <c r="BN491">
        <v>52400</v>
      </c>
      <c r="BO491">
        <v>69150</v>
      </c>
      <c r="BP491">
        <v>73342</v>
      </c>
      <c r="BQ491">
        <v>77534</v>
      </c>
      <c r="BR491">
        <v>81726</v>
      </c>
      <c r="BS491">
        <v>85918</v>
      </c>
      <c r="BT491">
        <v>90110</v>
      </c>
      <c r="BU491">
        <v>94302</v>
      </c>
      <c r="BV491">
        <v>98494</v>
      </c>
    </row>
    <row r="492" spans="1:74" x14ac:dyDescent="0.35">
      <c r="A492" s="298" t="s">
        <v>682</v>
      </c>
      <c r="C492" s="300">
        <v>35750</v>
      </c>
      <c r="D492" s="300">
        <v>35750</v>
      </c>
      <c r="E492" s="300">
        <v>41112.5</v>
      </c>
      <c r="F492" s="300">
        <v>41112.5</v>
      </c>
      <c r="G492" s="300">
        <v>41112.5</v>
      </c>
      <c r="H492" s="300">
        <v>41112.5</v>
      </c>
      <c r="I492" s="300">
        <v>41112.5</v>
      </c>
      <c r="J492" s="300">
        <v>41112.5</v>
      </c>
      <c r="K492" s="300">
        <v>41112.5</v>
      </c>
      <c r="L492" s="300">
        <v>41550</v>
      </c>
      <c r="M492" s="300">
        <v>43800</v>
      </c>
      <c r="N492" s="300">
        <v>46050</v>
      </c>
      <c r="O492" s="300">
        <v>48250</v>
      </c>
      <c r="P492" s="300">
        <v>50500</v>
      </c>
      <c r="Q492" s="300">
        <v>52750</v>
      </c>
      <c r="S492" s="381">
        <v>28050</v>
      </c>
      <c r="T492" s="382">
        <v>37050</v>
      </c>
      <c r="U492" s="382">
        <v>39294</v>
      </c>
      <c r="V492" s="382">
        <v>41538</v>
      </c>
      <c r="W492" s="382">
        <v>43782</v>
      </c>
      <c r="X492" s="382">
        <v>46026</v>
      </c>
      <c r="Y492" s="382">
        <v>48270</v>
      </c>
      <c r="Z492" s="382">
        <v>50514</v>
      </c>
      <c r="AA492" s="383">
        <v>52758</v>
      </c>
      <c r="AB492" s="381">
        <v>44900</v>
      </c>
      <c r="AC492" s="382">
        <v>59250</v>
      </c>
      <c r="AD492" s="382">
        <v>62842</v>
      </c>
      <c r="AE492" s="382">
        <v>66434</v>
      </c>
      <c r="AF492" s="382">
        <v>70026</v>
      </c>
      <c r="AG492" s="382">
        <v>73618</v>
      </c>
      <c r="AH492" s="382">
        <v>77210</v>
      </c>
      <c r="AI492" s="382">
        <v>80802</v>
      </c>
      <c r="AJ492" s="383">
        <v>84394</v>
      </c>
      <c r="AL492" s="381">
        <v>28150</v>
      </c>
      <c r="AM492" s="382">
        <v>37200</v>
      </c>
      <c r="AN492" s="382">
        <v>39452</v>
      </c>
      <c r="AO492" s="382">
        <v>41704</v>
      </c>
      <c r="AP492" s="382">
        <v>43956</v>
      </c>
      <c r="AQ492" s="382">
        <v>46208</v>
      </c>
      <c r="AR492" s="382">
        <v>48460</v>
      </c>
      <c r="AS492" s="382">
        <v>50712</v>
      </c>
      <c r="AT492" s="383">
        <v>52964</v>
      </c>
      <c r="AU492" s="381">
        <v>45050</v>
      </c>
      <c r="AV492" s="382">
        <v>59450</v>
      </c>
      <c r="AW492" s="382">
        <v>63054</v>
      </c>
      <c r="AX492" s="382">
        <v>66658</v>
      </c>
      <c r="AY492" s="382">
        <v>70262</v>
      </c>
      <c r="AZ492" s="382">
        <v>73866</v>
      </c>
      <c r="BA492" s="382">
        <v>77470</v>
      </c>
      <c r="BB492" s="382">
        <v>81074</v>
      </c>
      <c r="BC492" s="383">
        <v>84678</v>
      </c>
      <c r="BE492">
        <v>31450</v>
      </c>
      <c r="BF492">
        <v>41550</v>
      </c>
      <c r="BG492">
        <v>44066</v>
      </c>
      <c r="BH492">
        <v>46582</v>
      </c>
      <c r="BI492">
        <v>49098</v>
      </c>
      <c r="BJ492">
        <v>51614</v>
      </c>
      <c r="BK492">
        <v>54130</v>
      </c>
      <c r="BL492">
        <v>56646</v>
      </c>
      <c r="BM492">
        <v>59162</v>
      </c>
      <c r="BN492">
        <v>50300</v>
      </c>
      <c r="BO492">
        <v>66400</v>
      </c>
      <c r="BP492">
        <v>70424</v>
      </c>
      <c r="BQ492">
        <v>74448</v>
      </c>
      <c r="BR492">
        <v>78472</v>
      </c>
      <c r="BS492">
        <v>82496</v>
      </c>
      <c r="BT492">
        <v>86520</v>
      </c>
      <c r="BU492">
        <v>90544</v>
      </c>
      <c r="BV492">
        <v>94568</v>
      </c>
    </row>
    <row r="493" spans="1:74" x14ac:dyDescent="0.35">
      <c r="A493" s="298" t="s">
        <v>683</v>
      </c>
      <c r="C493" s="300">
        <v>35750</v>
      </c>
      <c r="D493" s="300">
        <v>35750</v>
      </c>
      <c r="E493" s="300">
        <v>41112.5</v>
      </c>
      <c r="F493" s="300">
        <v>41112.5</v>
      </c>
      <c r="G493" s="300">
        <v>41112.5</v>
      </c>
      <c r="H493" s="300">
        <v>41112.5</v>
      </c>
      <c r="I493" s="300">
        <v>41112.5</v>
      </c>
      <c r="J493" s="300">
        <v>41112.5</v>
      </c>
      <c r="K493" s="300">
        <v>41800</v>
      </c>
      <c r="L493" s="300">
        <v>44200</v>
      </c>
      <c r="M493" s="300">
        <v>46600</v>
      </c>
      <c r="N493" s="300">
        <v>49000</v>
      </c>
      <c r="O493" s="300">
        <v>51350</v>
      </c>
      <c r="P493" s="300">
        <v>53750</v>
      </c>
      <c r="Q493" s="300">
        <v>56150</v>
      </c>
      <c r="S493" s="381">
        <v>29850</v>
      </c>
      <c r="T493" s="382">
        <v>39450</v>
      </c>
      <c r="U493" s="382">
        <v>41838</v>
      </c>
      <c r="V493" s="382">
        <v>44226</v>
      </c>
      <c r="W493" s="382">
        <v>46614</v>
      </c>
      <c r="X493" s="382">
        <v>49002</v>
      </c>
      <c r="Y493" s="382">
        <v>51390</v>
      </c>
      <c r="Z493" s="382">
        <v>53778</v>
      </c>
      <c r="AA493" s="383">
        <v>56166</v>
      </c>
      <c r="AB493" s="381">
        <v>47750</v>
      </c>
      <c r="AC493" s="382">
        <v>63050</v>
      </c>
      <c r="AD493" s="382">
        <v>66870</v>
      </c>
      <c r="AE493" s="382">
        <v>70690</v>
      </c>
      <c r="AF493" s="382">
        <v>74510</v>
      </c>
      <c r="AG493" s="382">
        <v>78330</v>
      </c>
      <c r="AH493" s="382">
        <v>82150</v>
      </c>
      <c r="AI493" s="382">
        <v>85970</v>
      </c>
      <c r="AJ493" s="383">
        <v>89790</v>
      </c>
      <c r="AL493" s="381">
        <v>29850</v>
      </c>
      <c r="AM493" s="382">
        <v>39450</v>
      </c>
      <c r="AN493" s="382">
        <v>41838</v>
      </c>
      <c r="AO493" s="382">
        <v>44226</v>
      </c>
      <c r="AP493" s="382">
        <v>46614</v>
      </c>
      <c r="AQ493" s="382">
        <v>49002</v>
      </c>
      <c r="AR493" s="382">
        <v>51390</v>
      </c>
      <c r="AS493" s="382">
        <v>53778</v>
      </c>
      <c r="AT493" s="383">
        <v>56166</v>
      </c>
      <c r="AU493" s="381">
        <v>47750</v>
      </c>
      <c r="AV493" s="382">
        <v>63050</v>
      </c>
      <c r="AW493" s="382">
        <v>66870</v>
      </c>
      <c r="AX493" s="382">
        <v>70690</v>
      </c>
      <c r="AY493" s="382">
        <v>74510</v>
      </c>
      <c r="AZ493" s="382">
        <v>78330</v>
      </c>
      <c r="BA493" s="382">
        <v>82150</v>
      </c>
      <c r="BB493" s="382">
        <v>85970</v>
      </c>
      <c r="BC493" s="383">
        <v>89790</v>
      </c>
      <c r="BE493">
        <v>33100</v>
      </c>
      <c r="BF493">
        <v>43700</v>
      </c>
      <c r="BG493">
        <v>46348</v>
      </c>
      <c r="BH493">
        <v>48996</v>
      </c>
      <c r="BI493">
        <v>51644</v>
      </c>
      <c r="BJ493">
        <v>54292</v>
      </c>
      <c r="BK493">
        <v>56940</v>
      </c>
      <c r="BL493">
        <v>59588</v>
      </c>
      <c r="BM493">
        <v>62236</v>
      </c>
      <c r="BN493">
        <v>52950</v>
      </c>
      <c r="BO493">
        <v>69900</v>
      </c>
      <c r="BP493">
        <v>74136</v>
      </c>
      <c r="BQ493">
        <v>78372</v>
      </c>
      <c r="BR493">
        <v>82608</v>
      </c>
      <c r="BS493">
        <v>86844</v>
      </c>
      <c r="BT493">
        <v>91080</v>
      </c>
      <c r="BU493">
        <v>95316</v>
      </c>
      <c r="BV493">
        <v>99552</v>
      </c>
    </row>
    <row r="494" spans="1:74" x14ac:dyDescent="0.35">
      <c r="A494" s="298" t="s">
        <v>684</v>
      </c>
      <c r="C494" s="300">
        <v>38950</v>
      </c>
      <c r="D494" s="300">
        <v>38950</v>
      </c>
      <c r="E494" s="300">
        <v>44792.5</v>
      </c>
      <c r="F494" s="300">
        <v>44792.5</v>
      </c>
      <c r="G494" s="300">
        <v>44792.5</v>
      </c>
      <c r="H494" s="300">
        <v>44792.5</v>
      </c>
      <c r="I494" s="300">
        <v>44792.5</v>
      </c>
      <c r="J494" s="300">
        <v>44792.5</v>
      </c>
      <c r="K494" s="300">
        <v>45650</v>
      </c>
      <c r="L494" s="300">
        <v>48250</v>
      </c>
      <c r="M494" s="300">
        <v>50900</v>
      </c>
      <c r="N494" s="300">
        <v>53500</v>
      </c>
      <c r="O494" s="300">
        <v>56100</v>
      </c>
      <c r="P494" s="300">
        <v>58700</v>
      </c>
      <c r="Q494" s="300">
        <v>61300</v>
      </c>
      <c r="S494" s="381">
        <v>36250</v>
      </c>
      <c r="T494" s="382">
        <v>47850</v>
      </c>
      <c r="U494" s="382">
        <v>50750</v>
      </c>
      <c r="V494" s="382">
        <v>53650</v>
      </c>
      <c r="W494" s="382">
        <v>56550</v>
      </c>
      <c r="X494" s="382">
        <v>59450</v>
      </c>
      <c r="Y494" s="382">
        <v>62350</v>
      </c>
      <c r="Z494" s="382">
        <v>65250</v>
      </c>
      <c r="AA494" s="383">
        <v>68150</v>
      </c>
      <c r="AB494" s="381">
        <v>58000</v>
      </c>
      <c r="AC494" s="382">
        <v>76550</v>
      </c>
      <c r="AD494" s="382">
        <v>81190</v>
      </c>
      <c r="AE494" s="382">
        <v>85830</v>
      </c>
      <c r="AF494" s="382">
        <v>90470</v>
      </c>
      <c r="AG494" s="382">
        <v>95110</v>
      </c>
      <c r="AH494" s="382">
        <v>99750</v>
      </c>
      <c r="AI494" s="382">
        <v>104390</v>
      </c>
      <c r="AJ494" s="383">
        <v>109030</v>
      </c>
      <c r="AL494" s="381">
        <v>36250</v>
      </c>
      <c r="AM494" s="382">
        <v>47850</v>
      </c>
      <c r="AN494" s="382">
        <v>50750</v>
      </c>
      <c r="AO494" s="382">
        <v>53650</v>
      </c>
      <c r="AP494" s="382">
        <v>56550</v>
      </c>
      <c r="AQ494" s="382">
        <v>59450</v>
      </c>
      <c r="AR494" s="382">
        <v>62350</v>
      </c>
      <c r="AS494" s="382">
        <v>65250</v>
      </c>
      <c r="AT494" s="383">
        <v>68150</v>
      </c>
      <c r="AU494" s="381">
        <v>58000</v>
      </c>
      <c r="AV494" s="382">
        <v>76550</v>
      </c>
      <c r="AW494" s="382">
        <v>81190</v>
      </c>
      <c r="AX494" s="382">
        <v>85830</v>
      </c>
      <c r="AY494" s="382">
        <v>90470</v>
      </c>
      <c r="AZ494" s="382">
        <v>95110</v>
      </c>
      <c r="BA494" s="382">
        <v>99750</v>
      </c>
      <c r="BB494" s="382">
        <v>104390</v>
      </c>
      <c r="BC494" s="383">
        <v>109030</v>
      </c>
      <c r="BE494">
        <v>36250</v>
      </c>
      <c r="BF494">
        <v>47850</v>
      </c>
      <c r="BG494">
        <v>50750</v>
      </c>
      <c r="BH494">
        <v>53650</v>
      </c>
      <c r="BI494">
        <v>56550</v>
      </c>
      <c r="BJ494">
        <v>59450</v>
      </c>
      <c r="BK494">
        <v>62350</v>
      </c>
      <c r="BL494">
        <v>65250</v>
      </c>
      <c r="BM494">
        <v>68150</v>
      </c>
      <c r="BN494">
        <v>58000</v>
      </c>
      <c r="BO494">
        <v>76550</v>
      </c>
      <c r="BP494">
        <v>81190</v>
      </c>
      <c r="BQ494">
        <v>85830</v>
      </c>
      <c r="BR494">
        <v>90470</v>
      </c>
      <c r="BS494">
        <v>95110</v>
      </c>
      <c r="BT494">
        <v>99750</v>
      </c>
      <c r="BU494">
        <v>104390</v>
      </c>
      <c r="BV494">
        <v>109030</v>
      </c>
    </row>
    <row r="495" spans="1:74" x14ac:dyDescent="0.35">
      <c r="A495" s="298" t="s">
        <v>685</v>
      </c>
      <c r="C495" s="300">
        <v>35750</v>
      </c>
      <c r="D495" s="300">
        <v>35750</v>
      </c>
      <c r="E495" s="300">
        <v>41112.5</v>
      </c>
      <c r="F495" s="300">
        <v>41112.5</v>
      </c>
      <c r="G495" s="300">
        <v>41112.5</v>
      </c>
      <c r="H495" s="300">
        <v>41112.5</v>
      </c>
      <c r="I495" s="300">
        <v>41112.5</v>
      </c>
      <c r="J495" s="300">
        <v>41112.5</v>
      </c>
      <c r="K495" s="300">
        <v>41112.5</v>
      </c>
      <c r="L495" s="300">
        <v>41550</v>
      </c>
      <c r="M495" s="300">
        <v>43800</v>
      </c>
      <c r="N495" s="300">
        <v>46050</v>
      </c>
      <c r="O495" s="300">
        <v>48250</v>
      </c>
      <c r="P495" s="300">
        <v>50500</v>
      </c>
      <c r="Q495" s="300">
        <v>52750</v>
      </c>
      <c r="S495" s="381">
        <v>28050</v>
      </c>
      <c r="T495" s="382">
        <v>37050</v>
      </c>
      <c r="U495" s="382">
        <v>39294</v>
      </c>
      <c r="V495" s="382">
        <v>41538</v>
      </c>
      <c r="W495" s="382">
        <v>43782</v>
      </c>
      <c r="X495" s="382">
        <v>46026</v>
      </c>
      <c r="Y495" s="382">
        <v>48270</v>
      </c>
      <c r="Z495" s="382">
        <v>50514</v>
      </c>
      <c r="AA495" s="383">
        <v>52758</v>
      </c>
      <c r="AB495" s="381">
        <v>44900</v>
      </c>
      <c r="AC495" s="382">
        <v>59250</v>
      </c>
      <c r="AD495" s="382">
        <v>62842</v>
      </c>
      <c r="AE495" s="382">
        <v>66434</v>
      </c>
      <c r="AF495" s="382">
        <v>70026</v>
      </c>
      <c r="AG495" s="382">
        <v>73618</v>
      </c>
      <c r="AH495" s="382">
        <v>77210</v>
      </c>
      <c r="AI495" s="382">
        <v>80802</v>
      </c>
      <c r="AJ495" s="383">
        <v>84394</v>
      </c>
      <c r="AL495" s="381">
        <v>28150</v>
      </c>
      <c r="AM495" s="382">
        <v>37200</v>
      </c>
      <c r="AN495" s="382">
        <v>39452</v>
      </c>
      <c r="AO495" s="382">
        <v>41704</v>
      </c>
      <c r="AP495" s="382">
        <v>43956</v>
      </c>
      <c r="AQ495" s="382">
        <v>46208</v>
      </c>
      <c r="AR495" s="382">
        <v>48460</v>
      </c>
      <c r="AS495" s="382">
        <v>50712</v>
      </c>
      <c r="AT495" s="383">
        <v>52964</v>
      </c>
      <c r="AU495" s="381">
        <v>45050</v>
      </c>
      <c r="AV495" s="382">
        <v>59450</v>
      </c>
      <c r="AW495" s="382">
        <v>63054</v>
      </c>
      <c r="AX495" s="382">
        <v>66658</v>
      </c>
      <c r="AY495" s="382">
        <v>70262</v>
      </c>
      <c r="AZ495" s="382">
        <v>73866</v>
      </c>
      <c r="BA495" s="382">
        <v>77470</v>
      </c>
      <c r="BB495" s="382">
        <v>81074</v>
      </c>
      <c r="BC495" s="383">
        <v>84678</v>
      </c>
      <c r="BE495">
        <v>31450</v>
      </c>
      <c r="BF495">
        <v>41550</v>
      </c>
      <c r="BG495">
        <v>44066</v>
      </c>
      <c r="BH495">
        <v>46582</v>
      </c>
      <c r="BI495">
        <v>49098</v>
      </c>
      <c r="BJ495">
        <v>51614</v>
      </c>
      <c r="BK495">
        <v>54130</v>
      </c>
      <c r="BL495">
        <v>56646</v>
      </c>
      <c r="BM495">
        <v>59162</v>
      </c>
      <c r="BN495">
        <v>50300</v>
      </c>
      <c r="BO495">
        <v>66400</v>
      </c>
      <c r="BP495">
        <v>70424</v>
      </c>
      <c r="BQ495">
        <v>74448</v>
      </c>
      <c r="BR495">
        <v>78472</v>
      </c>
      <c r="BS495">
        <v>82496</v>
      </c>
      <c r="BT495">
        <v>86520</v>
      </c>
      <c r="BU495">
        <v>90544</v>
      </c>
      <c r="BV495">
        <v>94568</v>
      </c>
    </row>
    <row r="496" spans="1:74" x14ac:dyDescent="0.35">
      <c r="A496" s="298" t="s">
        <v>686</v>
      </c>
      <c r="C496" s="300">
        <v>35750</v>
      </c>
      <c r="D496" s="300">
        <v>35750</v>
      </c>
      <c r="E496" s="300">
        <v>41112.5</v>
      </c>
      <c r="F496" s="300">
        <v>41112.5</v>
      </c>
      <c r="G496" s="300">
        <v>41112.5</v>
      </c>
      <c r="H496" s="300">
        <v>41112.5</v>
      </c>
      <c r="I496" s="300">
        <v>41112.5</v>
      </c>
      <c r="J496" s="300">
        <v>41112.5</v>
      </c>
      <c r="K496" s="300">
        <v>41112.5</v>
      </c>
      <c r="L496" s="300">
        <v>41550</v>
      </c>
      <c r="M496" s="300">
        <v>43800</v>
      </c>
      <c r="N496" s="300">
        <v>46050</v>
      </c>
      <c r="O496" s="300">
        <v>48250</v>
      </c>
      <c r="P496" s="300">
        <v>50500</v>
      </c>
      <c r="Q496" s="300">
        <v>52750</v>
      </c>
      <c r="S496" s="381">
        <v>28050</v>
      </c>
      <c r="T496" s="382">
        <v>37050</v>
      </c>
      <c r="U496" s="382">
        <v>39294</v>
      </c>
      <c r="V496" s="382">
        <v>41538</v>
      </c>
      <c r="W496" s="382">
        <v>43782</v>
      </c>
      <c r="X496" s="382">
        <v>46026</v>
      </c>
      <c r="Y496" s="382">
        <v>48270</v>
      </c>
      <c r="Z496" s="382">
        <v>50514</v>
      </c>
      <c r="AA496" s="383">
        <v>52758</v>
      </c>
      <c r="AB496" s="381">
        <v>44900</v>
      </c>
      <c r="AC496" s="382">
        <v>59250</v>
      </c>
      <c r="AD496" s="382">
        <v>62842</v>
      </c>
      <c r="AE496" s="382">
        <v>66434</v>
      </c>
      <c r="AF496" s="382">
        <v>70026</v>
      </c>
      <c r="AG496" s="382">
        <v>73618</v>
      </c>
      <c r="AH496" s="382">
        <v>77210</v>
      </c>
      <c r="AI496" s="382">
        <v>80802</v>
      </c>
      <c r="AJ496" s="383">
        <v>84394</v>
      </c>
      <c r="AL496" s="381">
        <v>28150</v>
      </c>
      <c r="AM496" s="382">
        <v>37200</v>
      </c>
      <c r="AN496" s="382">
        <v>39452</v>
      </c>
      <c r="AO496" s="382">
        <v>41704</v>
      </c>
      <c r="AP496" s="382">
        <v>43956</v>
      </c>
      <c r="AQ496" s="382">
        <v>46208</v>
      </c>
      <c r="AR496" s="382">
        <v>48460</v>
      </c>
      <c r="AS496" s="382">
        <v>50712</v>
      </c>
      <c r="AT496" s="383">
        <v>52964</v>
      </c>
      <c r="AU496" s="381">
        <v>45050</v>
      </c>
      <c r="AV496" s="382">
        <v>59450</v>
      </c>
      <c r="AW496" s="382">
        <v>63054</v>
      </c>
      <c r="AX496" s="382">
        <v>66658</v>
      </c>
      <c r="AY496" s="382">
        <v>70262</v>
      </c>
      <c r="AZ496" s="382">
        <v>73866</v>
      </c>
      <c r="BA496" s="382">
        <v>77470</v>
      </c>
      <c r="BB496" s="382">
        <v>81074</v>
      </c>
      <c r="BC496" s="383">
        <v>84678</v>
      </c>
      <c r="BE496">
        <v>31450</v>
      </c>
      <c r="BF496">
        <v>41550</v>
      </c>
      <c r="BG496">
        <v>44066</v>
      </c>
      <c r="BH496">
        <v>46582</v>
      </c>
      <c r="BI496">
        <v>49098</v>
      </c>
      <c r="BJ496">
        <v>51614</v>
      </c>
      <c r="BK496">
        <v>54130</v>
      </c>
      <c r="BL496">
        <v>56646</v>
      </c>
      <c r="BM496">
        <v>59162</v>
      </c>
      <c r="BN496">
        <v>50300</v>
      </c>
      <c r="BO496">
        <v>66400</v>
      </c>
      <c r="BP496">
        <v>70424</v>
      </c>
      <c r="BQ496">
        <v>74448</v>
      </c>
      <c r="BR496">
        <v>78472</v>
      </c>
      <c r="BS496">
        <v>82496</v>
      </c>
      <c r="BT496">
        <v>86520</v>
      </c>
      <c r="BU496">
        <v>90544</v>
      </c>
      <c r="BV496">
        <v>94568</v>
      </c>
    </row>
    <row r="497" spans="1:74" x14ac:dyDescent="0.35">
      <c r="A497" s="298" t="s">
        <v>687</v>
      </c>
      <c r="C497" s="300">
        <v>41350</v>
      </c>
      <c r="D497" s="300">
        <v>41350</v>
      </c>
      <c r="E497" s="300">
        <v>47552.5</v>
      </c>
      <c r="F497" s="300">
        <v>47552.5</v>
      </c>
      <c r="G497" s="300">
        <v>47552.5</v>
      </c>
      <c r="H497" s="300">
        <v>49900</v>
      </c>
      <c r="I497" s="300">
        <v>53350</v>
      </c>
      <c r="J497" s="300">
        <v>56800</v>
      </c>
      <c r="K497" s="300">
        <v>60200</v>
      </c>
      <c r="L497" s="300">
        <v>63650</v>
      </c>
      <c r="M497" s="300">
        <v>67100</v>
      </c>
      <c r="N497" s="300">
        <v>70550</v>
      </c>
      <c r="O497" s="300">
        <v>74000</v>
      </c>
      <c r="P497" s="300">
        <v>77400</v>
      </c>
      <c r="Q497" s="300">
        <v>80850</v>
      </c>
      <c r="S497" s="381">
        <v>43000</v>
      </c>
      <c r="T497" s="382">
        <v>56800</v>
      </c>
      <c r="U497" s="382">
        <v>60240</v>
      </c>
      <c r="V497" s="382">
        <v>63680</v>
      </c>
      <c r="W497" s="382">
        <v>67120</v>
      </c>
      <c r="X497" s="382">
        <v>70560</v>
      </c>
      <c r="Y497" s="382">
        <v>74000</v>
      </c>
      <c r="Z497" s="382">
        <v>77440</v>
      </c>
      <c r="AA497" s="383">
        <v>80880</v>
      </c>
      <c r="AB497" s="381">
        <v>68800</v>
      </c>
      <c r="AC497" s="382">
        <v>90800</v>
      </c>
      <c r="AD497" s="382">
        <v>96304</v>
      </c>
      <c r="AE497" s="382">
        <v>101808</v>
      </c>
      <c r="AF497" s="382">
        <v>107312</v>
      </c>
      <c r="AG497" s="382">
        <v>112816</v>
      </c>
      <c r="AH497" s="382">
        <v>118320</v>
      </c>
      <c r="AI497" s="382">
        <v>123824</v>
      </c>
      <c r="AJ497" s="383">
        <v>129328</v>
      </c>
      <c r="AL497" s="381">
        <v>43300</v>
      </c>
      <c r="AM497" s="382">
        <v>57200</v>
      </c>
      <c r="AN497" s="382">
        <v>60664</v>
      </c>
      <c r="AO497" s="382">
        <v>64128</v>
      </c>
      <c r="AP497" s="382">
        <v>67592</v>
      </c>
      <c r="AQ497" s="382">
        <v>71056</v>
      </c>
      <c r="AR497" s="382">
        <v>74520</v>
      </c>
      <c r="AS497" s="382">
        <v>77984</v>
      </c>
      <c r="AT497" s="383">
        <v>81448</v>
      </c>
      <c r="AU497" s="381">
        <v>69300</v>
      </c>
      <c r="AV497" s="382">
        <v>91500</v>
      </c>
      <c r="AW497" s="382">
        <v>97044</v>
      </c>
      <c r="AX497" s="382">
        <v>102588</v>
      </c>
      <c r="AY497" s="382">
        <v>108132</v>
      </c>
      <c r="AZ497" s="382">
        <v>113676</v>
      </c>
      <c r="BA497" s="382">
        <v>119220</v>
      </c>
      <c r="BB497" s="382">
        <v>124764</v>
      </c>
      <c r="BC497" s="383">
        <v>130308</v>
      </c>
      <c r="BE497">
        <v>48400</v>
      </c>
      <c r="BF497">
        <v>63900</v>
      </c>
      <c r="BG497">
        <v>67772</v>
      </c>
      <c r="BH497">
        <v>71644</v>
      </c>
      <c r="BI497">
        <v>75516</v>
      </c>
      <c r="BJ497">
        <v>79388</v>
      </c>
      <c r="BK497">
        <v>83260</v>
      </c>
      <c r="BL497">
        <v>87132</v>
      </c>
      <c r="BM497">
        <v>91004</v>
      </c>
      <c r="BN497">
        <v>77450</v>
      </c>
      <c r="BO497">
        <v>102250</v>
      </c>
      <c r="BP497">
        <v>108446</v>
      </c>
      <c r="BQ497">
        <v>114642</v>
      </c>
      <c r="BR497">
        <v>120838</v>
      </c>
      <c r="BS497">
        <v>127034</v>
      </c>
      <c r="BT497">
        <v>133230</v>
      </c>
      <c r="BU497">
        <v>139426</v>
      </c>
      <c r="BV497">
        <v>145622</v>
      </c>
    </row>
    <row r="498" spans="1:74" x14ac:dyDescent="0.35">
      <c r="A498" s="298" t="s">
        <v>688</v>
      </c>
      <c r="C498" s="300">
        <v>35750</v>
      </c>
      <c r="D498" s="300">
        <v>35750</v>
      </c>
      <c r="E498" s="300">
        <v>41112.5</v>
      </c>
      <c r="F498" s="300">
        <v>41112.5</v>
      </c>
      <c r="G498" s="300">
        <v>41112.5</v>
      </c>
      <c r="H498" s="300">
        <v>41112.5</v>
      </c>
      <c r="I498" s="300">
        <v>41112.5</v>
      </c>
      <c r="J498" s="300">
        <v>41450</v>
      </c>
      <c r="K498" s="300">
        <v>44000</v>
      </c>
      <c r="L498" s="300">
        <v>46500</v>
      </c>
      <c r="M498" s="300">
        <v>49000</v>
      </c>
      <c r="N498" s="300">
        <v>51500</v>
      </c>
      <c r="O498" s="300">
        <v>54050</v>
      </c>
      <c r="P498" s="300">
        <v>56550</v>
      </c>
      <c r="Q498" s="300">
        <v>59050</v>
      </c>
      <c r="S498" s="381">
        <v>31400</v>
      </c>
      <c r="T498" s="382">
        <v>41450</v>
      </c>
      <c r="U498" s="382">
        <v>43962</v>
      </c>
      <c r="V498" s="382">
        <v>46474</v>
      </c>
      <c r="W498" s="382">
        <v>48986</v>
      </c>
      <c r="X498" s="382">
        <v>51498</v>
      </c>
      <c r="Y498" s="382">
        <v>54010</v>
      </c>
      <c r="Z498" s="382">
        <v>56522</v>
      </c>
      <c r="AA498" s="383">
        <v>59034</v>
      </c>
      <c r="AB498" s="381">
        <v>50250</v>
      </c>
      <c r="AC498" s="382">
        <v>66350</v>
      </c>
      <c r="AD498" s="382">
        <v>70370</v>
      </c>
      <c r="AE498" s="382">
        <v>74390</v>
      </c>
      <c r="AF498" s="382">
        <v>78410</v>
      </c>
      <c r="AG498" s="382">
        <v>82430</v>
      </c>
      <c r="AH498" s="382">
        <v>86450</v>
      </c>
      <c r="AI498" s="382">
        <v>90470</v>
      </c>
      <c r="AJ498" s="383">
        <v>94490</v>
      </c>
      <c r="AL498" s="381">
        <v>31400</v>
      </c>
      <c r="AM498" s="382">
        <v>41450</v>
      </c>
      <c r="AN498" s="382">
        <v>43962</v>
      </c>
      <c r="AO498" s="382">
        <v>46474</v>
      </c>
      <c r="AP498" s="382">
        <v>48986</v>
      </c>
      <c r="AQ498" s="382">
        <v>51498</v>
      </c>
      <c r="AR498" s="382">
        <v>54010</v>
      </c>
      <c r="AS498" s="382">
        <v>56522</v>
      </c>
      <c r="AT498" s="383">
        <v>59034</v>
      </c>
      <c r="AU498" s="381">
        <v>50250</v>
      </c>
      <c r="AV498" s="382">
        <v>66350</v>
      </c>
      <c r="AW498" s="382">
        <v>70370</v>
      </c>
      <c r="AX498" s="382">
        <v>74390</v>
      </c>
      <c r="AY498" s="382">
        <v>78410</v>
      </c>
      <c r="AZ498" s="382">
        <v>82430</v>
      </c>
      <c r="BA498" s="382">
        <v>86450</v>
      </c>
      <c r="BB498" s="382">
        <v>90470</v>
      </c>
      <c r="BC498" s="383">
        <v>94490</v>
      </c>
      <c r="BE498">
        <v>32500</v>
      </c>
      <c r="BF498">
        <v>42900</v>
      </c>
      <c r="BG498">
        <v>45500</v>
      </c>
      <c r="BH498">
        <v>48100</v>
      </c>
      <c r="BI498">
        <v>50700</v>
      </c>
      <c r="BJ498">
        <v>53300</v>
      </c>
      <c r="BK498">
        <v>55900</v>
      </c>
      <c r="BL498">
        <v>58500</v>
      </c>
      <c r="BM498">
        <v>61100</v>
      </c>
      <c r="BN498">
        <v>52000</v>
      </c>
      <c r="BO498">
        <v>68650</v>
      </c>
      <c r="BP498">
        <v>72810</v>
      </c>
      <c r="BQ498">
        <v>76970</v>
      </c>
      <c r="BR498">
        <v>81130</v>
      </c>
      <c r="BS498">
        <v>85290</v>
      </c>
      <c r="BT498">
        <v>89450</v>
      </c>
      <c r="BU498">
        <v>93610</v>
      </c>
      <c r="BV498">
        <v>97770</v>
      </c>
    </row>
    <row r="499" spans="1:74" x14ac:dyDescent="0.35">
      <c r="A499" s="298" t="s">
        <v>689</v>
      </c>
      <c r="C499" s="300">
        <v>42050</v>
      </c>
      <c r="D499" s="300">
        <v>42050</v>
      </c>
      <c r="E499" s="300">
        <v>48357.5</v>
      </c>
      <c r="F499" s="300">
        <v>48357.5</v>
      </c>
      <c r="G499" s="300">
        <v>48357.5</v>
      </c>
      <c r="H499" s="300">
        <v>48357.5</v>
      </c>
      <c r="I499" s="300">
        <v>51400</v>
      </c>
      <c r="J499" s="300">
        <v>54750</v>
      </c>
      <c r="K499" s="300">
        <v>58050</v>
      </c>
      <c r="L499" s="300">
        <v>61350</v>
      </c>
      <c r="M499" s="300">
        <v>64700</v>
      </c>
      <c r="N499" s="300">
        <v>68000</v>
      </c>
      <c r="O499" s="300">
        <v>71300</v>
      </c>
      <c r="P499" s="300">
        <v>74650</v>
      </c>
      <c r="Q499" s="300">
        <v>77950</v>
      </c>
      <c r="S499" s="381">
        <v>41450</v>
      </c>
      <c r="T499" s="382">
        <v>54750</v>
      </c>
      <c r="U499" s="382">
        <v>58066</v>
      </c>
      <c r="V499" s="382">
        <v>61382</v>
      </c>
      <c r="W499" s="382">
        <v>64698</v>
      </c>
      <c r="X499" s="382">
        <v>68014</v>
      </c>
      <c r="Y499" s="382">
        <v>71330</v>
      </c>
      <c r="Z499" s="382">
        <v>74646</v>
      </c>
      <c r="AA499" s="383">
        <v>77962</v>
      </c>
      <c r="AB499" s="381">
        <v>66300</v>
      </c>
      <c r="AC499" s="382">
        <v>87500</v>
      </c>
      <c r="AD499" s="382">
        <v>92804</v>
      </c>
      <c r="AE499" s="382">
        <v>98108</v>
      </c>
      <c r="AF499" s="382">
        <v>103412</v>
      </c>
      <c r="AG499" s="382">
        <v>108716</v>
      </c>
      <c r="AH499" s="382">
        <v>114020</v>
      </c>
      <c r="AI499" s="382">
        <v>119324</v>
      </c>
      <c r="AJ499" s="383">
        <v>124628</v>
      </c>
      <c r="AL499" s="381">
        <v>42450</v>
      </c>
      <c r="AM499" s="382">
        <v>56050</v>
      </c>
      <c r="AN499" s="382">
        <v>59446</v>
      </c>
      <c r="AO499" s="382">
        <v>62842</v>
      </c>
      <c r="AP499" s="382">
        <v>66238</v>
      </c>
      <c r="AQ499" s="382">
        <v>69634</v>
      </c>
      <c r="AR499" s="382">
        <v>73030</v>
      </c>
      <c r="AS499" s="382">
        <v>76426</v>
      </c>
      <c r="AT499" s="383">
        <v>79822</v>
      </c>
      <c r="AU499" s="381">
        <v>67900</v>
      </c>
      <c r="AV499" s="382">
        <v>89650</v>
      </c>
      <c r="AW499" s="382">
        <v>95082</v>
      </c>
      <c r="AX499" s="382">
        <v>100514</v>
      </c>
      <c r="AY499" s="382">
        <v>105946</v>
      </c>
      <c r="AZ499" s="382">
        <v>111378</v>
      </c>
      <c r="BA499" s="382">
        <v>116810</v>
      </c>
      <c r="BB499" s="382">
        <v>122242</v>
      </c>
      <c r="BC499" s="383">
        <v>127674</v>
      </c>
      <c r="BE499">
        <v>47450</v>
      </c>
      <c r="BF499">
        <v>62650</v>
      </c>
      <c r="BG499">
        <v>66446</v>
      </c>
      <c r="BH499">
        <v>70242</v>
      </c>
      <c r="BI499">
        <v>74038</v>
      </c>
      <c r="BJ499">
        <v>77834</v>
      </c>
      <c r="BK499">
        <v>81630</v>
      </c>
      <c r="BL499">
        <v>85426</v>
      </c>
      <c r="BM499">
        <v>89222</v>
      </c>
      <c r="BN499">
        <v>75900</v>
      </c>
      <c r="BO499">
        <v>100200</v>
      </c>
      <c r="BP499">
        <v>106272</v>
      </c>
      <c r="BQ499">
        <v>112344</v>
      </c>
      <c r="BR499">
        <v>118416</v>
      </c>
      <c r="BS499">
        <v>124488</v>
      </c>
      <c r="BT499">
        <v>130560</v>
      </c>
      <c r="BU499">
        <v>136632</v>
      </c>
      <c r="BV499">
        <v>142704</v>
      </c>
    </row>
    <row r="500" spans="1:74" x14ac:dyDescent="0.35">
      <c r="A500" s="298" t="s">
        <v>690</v>
      </c>
      <c r="C500" s="300">
        <v>35750</v>
      </c>
      <c r="D500" s="300">
        <v>35750</v>
      </c>
      <c r="E500" s="300">
        <v>41112.5</v>
      </c>
      <c r="F500" s="300">
        <v>41112.5</v>
      </c>
      <c r="G500" s="300">
        <v>41112.5</v>
      </c>
      <c r="H500" s="300">
        <v>41112.5</v>
      </c>
      <c r="I500" s="300">
        <v>41450</v>
      </c>
      <c r="J500" s="300">
        <v>44100</v>
      </c>
      <c r="K500" s="300">
        <v>46800</v>
      </c>
      <c r="L500" s="300">
        <v>49450</v>
      </c>
      <c r="M500" s="300">
        <v>52150</v>
      </c>
      <c r="N500" s="300">
        <v>54800</v>
      </c>
      <c r="O500" s="300">
        <v>57450</v>
      </c>
      <c r="P500" s="300">
        <v>60150</v>
      </c>
      <c r="Q500" s="300">
        <v>62800</v>
      </c>
      <c r="S500" s="381">
        <v>33400</v>
      </c>
      <c r="T500" s="382">
        <v>44100</v>
      </c>
      <c r="U500" s="382">
        <v>46772</v>
      </c>
      <c r="V500" s="382">
        <v>49444</v>
      </c>
      <c r="W500" s="382">
        <v>52116</v>
      </c>
      <c r="X500" s="382">
        <v>54788</v>
      </c>
      <c r="Y500" s="382">
        <v>57460</v>
      </c>
      <c r="Z500" s="382">
        <v>60132</v>
      </c>
      <c r="AA500" s="383">
        <v>62804</v>
      </c>
      <c r="AB500" s="381">
        <v>53450</v>
      </c>
      <c r="AC500" s="382">
        <v>70550</v>
      </c>
      <c r="AD500" s="382">
        <v>74826</v>
      </c>
      <c r="AE500" s="382">
        <v>79102</v>
      </c>
      <c r="AF500" s="382">
        <v>83378</v>
      </c>
      <c r="AG500" s="382">
        <v>87654</v>
      </c>
      <c r="AH500" s="382">
        <v>91930</v>
      </c>
      <c r="AI500" s="382">
        <v>96206</v>
      </c>
      <c r="AJ500" s="383">
        <v>100482</v>
      </c>
      <c r="AL500" s="381">
        <v>35050</v>
      </c>
      <c r="AM500" s="382">
        <v>46300</v>
      </c>
      <c r="AN500" s="382">
        <v>49104</v>
      </c>
      <c r="AO500" s="382">
        <v>51908</v>
      </c>
      <c r="AP500" s="382">
        <v>54712</v>
      </c>
      <c r="AQ500" s="382">
        <v>57516</v>
      </c>
      <c r="AR500" s="382">
        <v>60320</v>
      </c>
      <c r="AS500" s="382">
        <v>63124</v>
      </c>
      <c r="AT500" s="383">
        <v>65928</v>
      </c>
      <c r="AU500" s="381">
        <v>56100</v>
      </c>
      <c r="AV500" s="382">
        <v>74050</v>
      </c>
      <c r="AW500" s="382">
        <v>78538</v>
      </c>
      <c r="AX500" s="382">
        <v>83026</v>
      </c>
      <c r="AY500" s="382">
        <v>87514</v>
      </c>
      <c r="AZ500" s="382">
        <v>92002</v>
      </c>
      <c r="BA500" s="382">
        <v>96490</v>
      </c>
      <c r="BB500" s="382">
        <v>100978</v>
      </c>
      <c r="BC500" s="383">
        <v>105466</v>
      </c>
      <c r="BE500">
        <v>38500</v>
      </c>
      <c r="BF500">
        <v>50850</v>
      </c>
      <c r="BG500">
        <v>53930</v>
      </c>
      <c r="BH500">
        <v>57010</v>
      </c>
      <c r="BI500">
        <v>60090</v>
      </c>
      <c r="BJ500">
        <v>63170</v>
      </c>
      <c r="BK500">
        <v>66250</v>
      </c>
      <c r="BL500">
        <v>69330</v>
      </c>
      <c r="BM500">
        <v>72410</v>
      </c>
      <c r="BN500">
        <v>61600</v>
      </c>
      <c r="BO500">
        <v>81300</v>
      </c>
      <c r="BP500">
        <v>86228</v>
      </c>
      <c r="BQ500">
        <v>91156</v>
      </c>
      <c r="BR500">
        <v>96084</v>
      </c>
      <c r="BS500">
        <v>101012</v>
      </c>
      <c r="BT500">
        <v>105940</v>
      </c>
      <c r="BU500">
        <v>110868</v>
      </c>
      <c r="BV500">
        <v>115796</v>
      </c>
    </row>
    <row r="501" spans="1:74" x14ac:dyDescent="0.35">
      <c r="A501" s="298" t="s">
        <v>691</v>
      </c>
      <c r="C501" s="300">
        <v>35750</v>
      </c>
      <c r="D501" s="300">
        <v>35750</v>
      </c>
      <c r="E501" s="300">
        <v>41112.5</v>
      </c>
      <c r="F501" s="300">
        <v>41112.5</v>
      </c>
      <c r="G501" s="300">
        <v>41112.5</v>
      </c>
      <c r="H501" s="300">
        <v>41112.5</v>
      </c>
      <c r="I501" s="300">
        <v>41112.5</v>
      </c>
      <c r="J501" s="300">
        <v>41112.5</v>
      </c>
      <c r="K501" s="300">
        <v>41112.5</v>
      </c>
      <c r="L501" s="300">
        <v>41550</v>
      </c>
      <c r="M501" s="300">
        <v>43800</v>
      </c>
      <c r="N501" s="300">
        <v>46050</v>
      </c>
      <c r="O501" s="300">
        <v>48250</v>
      </c>
      <c r="P501" s="300">
        <v>50500</v>
      </c>
      <c r="Q501" s="300">
        <v>52750</v>
      </c>
      <c r="S501" s="381">
        <v>28050</v>
      </c>
      <c r="T501" s="382">
        <v>37050</v>
      </c>
      <c r="U501" s="382">
        <v>39294</v>
      </c>
      <c r="V501" s="382">
        <v>41538</v>
      </c>
      <c r="W501" s="382">
        <v>43782</v>
      </c>
      <c r="X501" s="382">
        <v>46026</v>
      </c>
      <c r="Y501" s="382">
        <v>48270</v>
      </c>
      <c r="Z501" s="382">
        <v>50514</v>
      </c>
      <c r="AA501" s="383">
        <v>52758</v>
      </c>
      <c r="AB501" s="381">
        <v>44900</v>
      </c>
      <c r="AC501" s="382">
        <v>59250</v>
      </c>
      <c r="AD501" s="382">
        <v>62842</v>
      </c>
      <c r="AE501" s="382">
        <v>66434</v>
      </c>
      <c r="AF501" s="382">
        <v>70026</v>
      </c>
      <c r="AG501" s="382">
        <v>73618</v>
      </c>
      <c r="AH501" s="382">
        <v>77210</v>
      </c>
      <c r="AI501" s="382">
        <v>80802</v>
      </c>
      <c r="AJ501" s="383">
        <v>84394</v>
      </c>
      <c r="AL501" s="381">
        <v>28250</v>
      </c>
      <c r="AM501" s="382">
        <v>37300</v>
      </c>
      <c r="AN501" s="382">
        <v>39560</v>
      </c>
      <c r="AO501" s="382">
        <v>41820</v>
      </c>
      <c r="AP501" s="382">
        <v>44080</v>
      </c>
      <c r="AQ501" s="382">
        <v>46340</v>
      </c>
      <c r="AR501" s="382">
        <v>48600</v>
      </c>
      <c r="AS501" s="382">
        <v>50860</v>
      </c>
      <c r="AT501" s="383">
        <v>53120</v>
      </c>
      <c r="AU501" s="381">
        <v>45200</v>
      </c>
      <c r="AV501" s="382">
        <v>59650</v>
      </c>
      <c r="AW501" s="382">
        <v>63266</v>
      </c>
      <c r="AX501" s="382">
        <v>66882</v>
      </c>
      <c r="AY501" s="382">
        <v>70498</v>
      </c>
      <c r="AZ501" s="382">
        <v>74114</v>
      </c>
      <c r="BA501" s="382">
        <v>77730</v>
      </c>
      <c r="BB501" s="382">
        <v>81346</v>
      </c>
      <c r="BC501" s="383">
        <v>84962</v>
      </c>
      <c r="BE501">
        <v>31600</v>
      </c>
      <c r="BF501">
        <v>41750</v>
      </c>
      <c r="BG501">
        <v>44278</v>
      </c>
      <c r="BH501">
        <v>46806</v>
      </c>
      <c r="BI501">
        <v>49334</v>
      </c>
      <c r="BJ501">
        <v>51862</v>
      </c>
      <c r="BK501">
        <v>54390</v>
      </c>
      <c r="BL501">
        <v>56918</v>
      </c>
      <c r="BM501">
        <v>59446</v>
      </c>
      <c r="BN501">
        <v>50550</v>
      </c>
      <c r="BO501">
        <v>66750</v>
      </c>
      <c r="BP501">
        <v>70794</v>
      </c>
      <c r="BQ501">
        <v>74838</v>
      </c>
      <c r="BR501">
        <v>78882</v>
      </c>
      <c r="BS501">
        <v>82926</v>
      </c>
      <c r="BT501">
        <v>86970</v>
      </c>
      <c r="BU501">
        <v>91014</v>
      </c>
      <c r="BV501">
        <v>95058</v>
      </c>
    </row>
    <row r="502" spans="1:74" x14ac:dyDescent="0.35">
      <c r="A502" s="298" t="s">
        <v>692</v>
      </c>
      <c r="C502" s="300">
        <v>35750</v>
      </c>
      <c r="D502" s="300">
        <v>35750</v>
      </c>
      <c r="E502" s="300">
        <v>41112.5</v>
      </c>
      <c r="F502" s="300">
        <v>41112.5</v>
      </c>
      <c r="G502" s="300">
        <v>41112.5</v>
      </c>
      <c r="H502" s="300">
        <v>41112.5</v>
      </c>
      <c r="I502" s="300">
        <v>41112.5</v>
      </c>
      <c r="J502" s="300">
        <v>41112.5</v>
      </c>
      <c r="K502" s="300">
        <v>41112.5</v>
      </c>
      <c r="L502" s="300">
        <v>41550</v>
      </c>
      <c r="M502" s="300">
        <v>43800</v>
      </c>
      <c r="N502" s="300">
        <v>46050</v>
      </c>
      <c r="O502" s="300">
        <v>48250</v>
      </c>
      <c r="P502" s="300">
        <v>50500</v>
      </c>
      <c r="Q502" s="300">
        <v>52750</v>
      </c>
      <c r="S502" s="381">
        <v>28050</v>
      </c>
      <c r="T502" s="382">
        <v>37050</v>
      </c>
      <c r="U502" s="382">
        <v>39294</v>
      </c>
      <c r="V502" s="382">
        <v>41538</v>
      </c>
      <c r="W502" s="382">
        <v>43782</v>
      </c>
      <c r="X502" s="382">
        <v>46026</v>
      </c>
      <c r="Y502" s="382">
        <v>48270</v>
      </c>
      <c r="Z502" s="382">
        <v>50514</v>
      </c>
      <c r="AA502" s="383">
        <v>52758</v>
      </c>
      <c r="AB502" s="381">
        <v>44900</v>
      </c>
      <c r="AC502" s="382">
        <v>59250</v>
      </c>
      <c r="AD502" s="382">
        <v>62842</v>
      </c>
      <c r="AE502" s="382">
        <v>66434</v>
      </c>
      <c r="AF502" s="382">
        <v>70026</v>
      </c>
      <c r="AG502" s="382">
        <v>73618</v>
      </c>
      <c r="AH502" s="382">
        <v>77210</v>
      </c>
      <c r="AI502" s="382">
        <v>80802</v>
      </c>
      <c r="AJ502" s="383">
        <v>84394</v>
      </c>
      <c r="AL502" s="381">
        <v>28450</v>
      </c>
      <c r="AM502" s="382">
        <v>37600</v>
      </c>
      <c r="AN502" s="382">
        <v>39876</v>
      </c>
      <c r="AO502" s="382">
        <v>42152</v>
      </c>
      <c r="AP502" s="382">
        <v>44428</v>
      </c>
      <c r="AQ502" s="382">
        <v>46704</v>
      </c>
      <c r="AR502" s="382">
        <v>48980</v>
      </c>
      <c r="AS502" s="382">
        <v>51256</v>
      </c>
      <c r="AT502" s="383">
        <v>53532</v>
      </c>
      <c r="AU502" s="381">
        <v>45500</v>
      </c>
      <c r="AV502" s="382">
        <v>60050</v>
      </c>
      <c r="AW502" s="382">
        <v>63690</v>
      </c>
      <c r="AX502" s="382">
        <v>67330</v>
      </c>
      <c r="AY502" s="382">
        <v>70970</v>
      </c>
      <c r="AZ502" s="382">
        <v>74610</v>
      </c>
      <c r="BA502" s="382">
        <v>78250</v>
      </c>
      <c r="BB502" s="382">
        <v>81890</v>
      </c>
      <c r="BC502" s="383">
        <v>85530</v>
      </c>
      <c r="BE502">
        <v>31750</v>
      </c>
      <c r="BF502">
        <v>41950</v>
      </c>
      <c r="BG502">
        <v>44490</v>
      </c>
      <c r="BH502">
        <v>47030</v>
      </c>
      <c r="BI502">
        <v>49570</v>
      </c>
      <c r="BJ502">
        <v>52110</v>
      </c>
      <c r="BK502">
        <v>54650</v>
      </c>
      <c r="BL502">
        <v>57190</v>
      </c>
      <c r="BM502">
        <v>59730</v>
      </c>
      <c r="BN502">
        <v>50800</v>
      </c>
      <c r="BO502">
        <v>67050</v>
      </c>
      <c r="BP502">
        <v>71114</v>
      </c>
      <c r="BQ502">
        <v>75178</v>
      </c>
      <c r="BR502">
        <v>79242</v>
      </c>
      <c r="BS502">
        <v>83306</v>
      </c>
      <c r="BT502">
        <v>87370</v>
      </c>
      <c r="BU502">
        <v>91434</v>
      </c>
      <c r="BV502">
        <v>95498</v>
      </c>
    </row>
    <row r="503" spans="1:74" x14ac:dyDescent="0.35">
      <c r="A503" s="298" t="s">
        <v>693</v>
      </c>
      <c r="C503" s="300">
        <v>41350</v>
      </c>
      <c r="D503" s="300">
        <v>41350</v>
      </c>
      <c r="E503" s="300">
        <v>47552.5</v>
      </c>
      <c r="F503" s="300">
        <v>47552.5</v>
      </c>
      <c r="G503" s="300">
        <v>47552.5</v>
      </c>
      <c r="H503" s="300">
        <v>49900</v>
      </c>
      <c r="I503" s="300">
        <v>53350</v>
      </c>
      <c r="J503" s="300">
        <v>56800</v>
      </c>
      <c r="K503" s="300">
        <v>60200</v>
      </c>
      <c r="L503" s="300">
        <v>63650</v>
      </c>
      <c r="M503" s="300">
        <v>67100</v>
      </c>
      <c r="N503" s="300">
        <v>70550</v>
      </c>
      <c r="O503" s="300">
        <v>74000</v>
      </c>
      <c r="P503" s="300">
        <v>77400</v>
      </c>
      <c r="Q503" s="300">
        <v>80850</v>
      </c>
      <c r="S503" s="381">
        <v>43000</v>
      </c>
      <c r="T503" s="382">
        <v>56800</v>
      </c>
      <c r="U503" s="382">
        <v>60240</v>
      </c>
      <c r="V503" s="382">
        <v>63680</v>
      </c>
      <c r="W503" s="382">
        <v>67120</v>
      </c>
      <c r="X503" s="382">
        <v>70560</v>
      </c>
      <c r="Y503" s="382">
        <v>74000</v>
      </c>
      <c r="Z503" s="382">
        <v>77440</v>
      </c>
      <c r="AA503" s="383">
        <v>80880</v>
      </c>
      <c r="AB503" s="381">
        <v>68800</v>
      </c>
      <c r="AC503" s="382">
        <v>90800</v>
      </c>
      <c r="AD503" s="382">
        <v>96304</v>
      </c>
      <c r="AE503" s="382">
        <v>101808</v>
      </c>
      <c r="AF503" s="382">
        <v>107312</v>
      </c>
      <c r="AG503" s="382">
        <v>112816</v>
      </c>
      <c r="AH503" s="382">
        <v>118320</v>
      </c>
      <c r="AI503" s="382">
        <v>123824</v>
      </c>
      <c r="AJ503" s="383">
        <v>129328</v>
      </c>
      <c r="AL503" s="381">
        <v>43300</v>
      </c>
      <c r="AM503" s="382">
        <v>57200</v>
      </c>
      <c r="AN503" s="382">
        <v>60664</v>
      </c>
      <c r="AO503" s="382">
        <v>64128</v>
      </c>
      <c r="AP503" s="382">
        <v>67592</v>
      </c>
      <c r="AQ503" s="382">
        <v>71056</v>
      </c>
      <c r="AR503" s="382">
        <v>74520</v>
      </c>
      <c r="AS503" s="382">
        <v>77984</v>
      </c>
      <c r="AT503" s="383">
        <v>81448</v>
      </c>
      <c r="AU503" s="381">
        <v>69300</v>
      </c>
      <c r="AV503" s="382">
        <v>91500</v>
      </c>
      <c r="AW503" s="382">
        <v>97044</v>
      </c>
      <c r="AX503" s="382">
        <v>102588</v>
      </c>
      <c r="AY503" s="382">
        <v>108132</v>
      </c>
      <c r="AZ503" s="382">
        <v>113676</v>
      </c>
      <c r="BA503" s="382">
        <v>119220</v>
      </c>
      <c r="BB503" s="382">
        <v>124764</v>
      </c>
      <c r="BC503" s="383">
        <v>130308</v>
      </c>
      <c r="BE503">
        <v>48400</v>
      </c>
      <c r="BF503">
        <v>63900</v>
      </c>
      <c r="BG503">
        <v>67772</v>
      </c>
      <c r="BH503">
        <v>71644</v>
      </c>
      <c r="BI503">
        <v>75516</v>
      </c>
      <c r="BJ503">
        <v>79388</v>
      </c>
      <c r="BK503">
        <v>83260</v>
      </c>
      <c r="BL503">
        <v>87132</v>
      </c>
      <c r="BM503">
        <v>91004</v>
      </c>
      <c r="BN503">
        <v>77450</v>
      </c>
      <c r="BO503">
        <v>102250</v>
      </c>
      <c r="BP503">
        <v>108446</v>
      </c>
      <c r="BQ503">
        <v>114642</v>
      </c>
      <c r="BR503">
        <v>120838</v>
      </c>
      <c r="BS503">
        <v>127034</v>
      </c>
      <c r="BT503">
        <v>133230</v>
      </c>
      <c r="BU503">
        <v>139426</v>
      </c>
      <c r="BV503">
        <v>145622</v>
      </c>
    </row>
    <row r="504" spans="1:74" x14ac:dyDescent="0.35">
      <c r="A504" s="298" t="s">
        <v>694</v>
      </c>
      <c r="C504" s="300">
        <v>35750</v>
      </c>
      <c r="D504" s="300">
        <v>35750</v>
      </c>
      <c r="E504" s="300">
        <v>41112.5</v>
      </c>
      <c r="F504" s="300">
        <v>41112.5</v>
      </c>
      <c r="G504" s="300">
        <v>41112.5</v>
      </c>
      <c r="H504" s="300">
        <v>41112.5</v>
      </c>
      <c r="I504" s="300">
        <v>41112.5</v>
      </c>
      <c r="J504" s="300">
        <v>41112.5</v>
      </c>
      <c r="K504" s="300">
        <v>41112.5</v>
      </c>
      <c r="L504" s="300">
        <v>41550</v>
      </c>
      <c r="M504" s="300">
        <v>43800</v>
      </c>
      <c r="N504" s="300">
        <v>46050</v>
      </c>
      <c r="O504" s="300">
        <v>48250</v>
      </c>
      <c r="P504" s="300">
        <v>50500</v>
      </c>
      <c r="Q504" s="300">
        <v>52750</v>
      </c>
      <c r="S504" s="381">
        <v>28050</v>
      </c>
      <c r="T504" s="382">
        <v>37050</v>
      </c>
      <c r="U504" s="382">
        <v>39294</v>
      </c>
      <c r="V504" s="382">
        <v>41538</v>
      </c>
      <c r="W504" s="382">
        <v>43782</v>
      </c>
      <c r="X504" s="382">
        <v>46026</v>
      </c>
      <c r="Y504" s="382">
        <v>48270</v>
      </c>
      <c r="Z504" s="382">
        <v>50514</v>
      </c>
      <c r="AA504" s="383">
        <v>52758</v>
      </c>
      <c r="AB504" s="381">
        <v>44900</v>
      </c>
      <c r="AC504" s="382">
        <v>59250</v>
      </c>
      <c r="AD504" s="382">
        <v>62842</v>
      </c>
      <c r="AE504" s="382">
        <v>66434</v>
      </c>
      <c r="AF504" s="382">
        <v>70026</v>
      </c>
      <c r="AG504" s="382">
        <v>73618</v>
      </c>
      <c r="AH504" s="382">
        <v>77210</v>
      </c>
      <c r="AI504" s="382">
        <v>80802</v>
      </c>
      <c r="AJ504" s="383">
        <v>84394</v>
      </c>
      <c r="AL504" s="381">
        <v>28150</v>
      </c>
      <c r="AM504" s="382">
        <v>37200</v>
      </c>
      <c r="AN504" s="382">
        <v>39452</v>
      </c>
      <c r="AO504" s="382">
        <v>41704</v>
      </c>
      <c r="AP504" s="382">
        <v>43956</v>
      </c>
      <c r="AQ504" s="382">
        <v>46208</v>
      </c>
      <c r="AR504" s="382">
        <v>48460</v>
      </c>
      <c r="AS504" s="382">
        <v>50712</v>
      </c>
      <c r="AT504" s="383">
        <v>52964</v>
      </c>
      <c r="AU504" s="381">
        <v>45050</v>
      </c>
      <c r="AV504" s="382">
        <v>59450</v>
      </c>
      <c r="AW504" s="382">
        <v>63054</v>
      </c>
      <c r="AX504" s="382">
        <v>66658</v>
      </c>
      <c r="AY504" s="382">
        <v>70262</v>
      </c>
      <c r="AZ504" s="382">
        <v>73866</v>
      </c>
      <c r="BA504" s="382">
        <v>77470</v>
      </c>
      <c r="BB504" s="382">
        <v>81074</v>
      </c>
      <c r="BC504" s="383">
        <v>84678</v>
      </c>
      <c r="BE504">
        <v>31450</v>
      </c>
      <c r="BF504">
        <v>41550</v>
      </c>
      <c r="BG504">
        <v>44066</v>
      </c>
      <c r="BH504">
        <v>46582</v>
      </c>
      <c r="BI504">
        <v>49098</v>
      </c>
      <c r="BJ504">
        <v>51614</v>
      </c>
      <c r="BK504">
        <v>54130</v>
      </c>
      <c r="BL504">
        <v>56646</v>
      </c>
      <c r="BM504">
        <v>59162</v>
      </c>
      <c r="BN504">
        <v>50300</v>
      </c>
      <c r="BO504">
        <v>66400</v>
      </c>
      <c r="BP504">
        <v>70424</v>
      </c>
      <c r="BQ504">
        <v>74448</v>
      </c>
      <c r="BR504">
        <v>78472</v>
      </c>
      <c r="BS504">
        <v>82496</v>
      </c>
      <c r="BT504">
        <v>86520</v>
      </c>
      <c r="BU504">
        <v>90544</v>
      </c>
      <c r="BV504">
        <v>94568</v>
      </c>
    </row>
    <row r="505" spans="1:74" x14ac:dyDescent="0.35">
      <c r="A505" s="298" t="s">
        <v>695</v>
      </c>
      <c r="C505" s="300">
        <v>35750</v>
      </c>
      <c r="D505" s="300">
        <v>35750</v>
      </c>
      <c r="E505" s="300">
        <v>41112.5</v>
      </c>
      <c r="F505" s="300">
        <v>41112.5</v>
      </c>
      <c r="G505" s="300">
        <v>41112.5</v>
      </c>
      <c r="H505" s="300">
        <v>41112.5</v>
      </c>
      <c r="I505" s="300">
        <v>41112.5</v>
      </c>
      <c r="J505" s="300">
        <v>41112.5</v>
      </c>
      <c r="K505" s="300">
        <v>43200</v>
      </c>
      <c r="L505" s="300">
        <v>45700</v>
      </c>
      <c r="M505" s="300">
        <v>48150</v>
      </c>
      <c r="N505" s="300">
        <v>50600</v>
      </c>
      <c r="O505" s="300">
        <v>53100</v>
      </c>
      <c r="P505" s="300">
        <v>55550</v>
      </c>
      <c r="Q505" s="300">
        <v>58000</v>
      </c>
      <c r="S505" s="381">
        <v>30850</v>
      </c>
      <c r="T505" s="382">
        <v>40750</v>
      </c>
      <c r="U505" s="382">
        <v>43218</v>
      </c>
      <c r="V505" s="382">
        <v>45686</v>
      </c>
      <c r="W505" s="382">
        <v>48154</v>
      </c>
      <c r="X505" s="382">
        <v>50622</v>
      </c>
      <c r="Y505" s="382">
        <v>53090</v>
      </c>
      <c r="Z505" s="382">
        <v>55558</v>
      </c>
      <c r="AA505" s="383">
        <v>58026</v>
      </c>
      <c r="AB505" s="381">
        <v>49350</v>
      </c>
      <c r="AC505" s="382">
        <v>65150</v>
      </c>
      <c r="AD505" s="382">
        <v>69098</v>
      </c>
      <c r="AE505" s="382">
        <v>73046</v>
      </c>
      <c r="AF505" s="382">
        <v>76994</v>
      </c>
      <c r="AG505" s="382">
        <v>80942</v>
      </c>
      <c r="AH505" s="382">
        <v>84890</v>
      </c>
      <c r="AI505" s="382">
        <v>88838</v>
      </c>
      <c r="AJ505" s="383">
        <v>92786</v>
      </c>
      <c r="AL505" s="381">
        <v>30850</v>
      </c>
      <c r="AM505" s="382">
        <v>40750</v>
      </c>
      <c r="AN505" s="382">
        <v>43218</v>
      </c>
      <c r="AO505" s="382">
        <v>45686</v>
      </c>
      <c r="AP505" s="382">
        <v>48154</v>
      </c>
      <c r="AQ505" s="382">
        <v>50622</v>
      </c>
      <c r="AR505" s="382">
        <v>53090</v>
      </c>
      <c r="AS505" s="382">
        <v>55558</v>
      </c>
      <c r="AT505" s="383">
        <v>58026</v>
      </c>
      <c r="AU505" s="381">
        <v>49350</v>
      </c>
      <c r="AV505" s="382">
        <v>65150</v>
      </c>
      <c r="AW505" s="382">
        <v>69098</v>
      </c>
      <c r="AX505" s="382">
        <v>73046</v>
      </c>
      <c r="AY505" s="382">
        <v>76994</v>
      </c>
      <c r="AZ505" s="382">
        <v>80942</v>
      </c>
      <c r="BA505" s="382">
        <v>84890</v>
      </c>
      <c r="BB505" s="382">
        <v>88838</v>
      </c>
      <c r="BC505" s="383">
        <v>92786</v>
      </c>
      <c r="BE505">
        <v>31750</v>
      </c>
      <c r="BF505">
        <v>41950</v>
      </c>
      <c r="BG505">
        <v>44490</v>
      </c>
      <c r="BH505">
        <v>47030</v>
      </c>
      <c r="BI505">
        <v>49570</v>
      </c>
      <c r="BJ505">
        <v>52110</v>
      </c>
      <c r="BK505">
        <v>54650</v>
      </c>
      <c r="BL505">
        <v>57190</v>
      </c>
      <c r="BM505">
        <v>59730</v>
      </c>
      <c r="BN505">
        <v>50800</v>
      </c>
      <c r="BO505">
        <v>67050</v>
      </c>
      <c r="BP505">
        <v>71114</v>
      </c>
      <c r="BQ505">
        <v>75178</v>
      </c>
      <c r="BR505">
        <v>79242</v>
      </c>
      <c r="BS505">
        <v>83306</v>
      </c>
      <c r="BT505">
        <v>87370</v>
      </c>
      <c r="BU505">
        <v>91434</v>
      </c>
      <c r="BV505">
        <v>95498</v>
      </c>
    </row>
    <row r="506" spans="1:74" x14ac:dyDescent="0.35">
      <c r="A506" s="298" t="s">
        <v>696</v>
      </c>
      <c r="C506" s="300">
        <v>42050</v>
      </c>
      <c r="D506" s="300">
        <v>42050</v>
      </c>
      <c r="E506" s="300">
        <v>48357.5</v>
      </c>
      <c r="F506" s="300">
        <v>48357.5</v>
      </c>
      <c r="G506" s="300">
        <v>48357.5</v>
      </c>
      <c r="H506" s="300">
        <v>48357.5</v>
      </c>
      <c r="I506" s="300">
        <v>51400</v>
      </c>
      <c r="J506" s="300">
        <v>54750</v>
      </c>
      <c r="K506" s="300">
        <v>58050</v>
      </c>
      <c r="L506" s="300">
        <v>61350</v>
      </c>
      <c r="M506" s="300">
        <v>64700</v>
      </c>
      <c r="N506" s="300">
        <v>68000</v>
      </c>
      <c r="O506" s="300">
        <v>71300</v>
      </c>
      <c r="P506" s="300">
        <v>74650</v>
      </c>
      <c r="Q506" s="300">
        <v>77950</v>
      </c>
      <c r="S506" s="381">
        <v>41450</v>
      </c>
      <c r="T506" s="382">
        <v>54750</v>
      </c>
      <c r="U506" s="382">
        <v>58066</v>
      </c>
      <c r="V506" s="382">
        <v>61382</v>
      </c>
      <c r="W506" s="382">
        <v>64698</v>
      </c>
      <c r="X506" s="382">
        <v>68014</v>
      </c>
      <c r="Y506" s="382">
        <v>71330</v>
      </c>
      <c r="Z506" s="382">
        <v>74646</v>
      </c>
      <c r="AA506" s="383">
        <v>77962</v>
      </c>
      <c r="AB506" s="381">
        <v>66300</v>
      </c>
      <c r="AC506" s="382">
        <v>87500</v>
      </c>
      <c r="AD506" s="382">
        <v>92804</v>
      </c>
      <c r="AE506" s="382">
        <v>98108</v>
      </c>
      <c r="AF506" s="382">
        <v>103412</v>
      </c>
      <c r="AG506" s="382">
        <v>108716</v>
      </c>
      <c r="AH506" s="382">
        <v>114020</v>
      </c>
      <c r="AI506" s="382">
        <v>119324</v>
      </c>
      <c r="AJ506" s="383">
        <v>124628</v>
      </c>
      <c r="AL506" s="381">
        <v>42450</v>
      </c>
      <c r="AM506" s="382">
        <v>56050</v>
      </c>
      <c r="AN506" s="382">
        <v>59446</v>
      </c>
      <c r="AO506" s="382">
        <v>62842</v>
      </c>
      <c r="AP506" s="382">
        <v>66238</v>
      </c>
      <c r="AQ506" s="382">
        <v>69634</v>
      </c>
      <c r="AR506" s="382">
        <v>73030</v>
      </c>
      <c r="AS506" s="382">
        <v>76426</v>
      </c>
      <c r="AT506" s="383">
        <v>79822</v>
      </c>
      <c r="AU506" s="381">
        <v>67900</v>
      </c>
      <c r="AV506" s="382">
        <v>89650</v>
      </c>
      <c r="AW506" s="382">
        <v>95082</v>
      </c>
      <c r="AX506" s="382">
        <v>100514</v>
      </c>
      <c r="AY506" s="382">
        <v>105946</v>
      </c>
      <c r="AZ506" s="382">
        <v>111378</v>
      </c>
      <c r="BA506" s="382">
        <v>116810</v>
      </c>
      <c r="BB506" s="382">
        <v>122242</v>
      </c>
      <c r="BC506" s="383">
        <v>127674</v>
      </c>
      <c r="BE506">
        <v>47450</v>
      </c>
      <c r="BF506">
        <v>62650</v>
      </c>
      <c r="BG506">
        <v>66446</v>
      </c>
      <c r="BH506">
        <v>70242</v>
      </c>
      <c r="BI506">
        <v>74038</v>
      </c>
      <c r="BJ506">
        <v>77834</v>
      </c>
      <c r="BK506">
        <v>81630</v>
      </c>
      <c r="BL506">
        <v>85426</v>
      </c>
      <c r="BM506">
        <v>89222</v>
      </c>
      <c r="BN506">
        <v>75900</v>
      </c>
      <c r="BO506">
        <v>100200</v>
      </c>
      <c r="BP506">
        <v>106272</v>
      </c>
      <c r="BQ506">
        <v>112344</v>
      </c>
      <c r="BR506">
        <v>118416</v>
      </c>
      <c r="BS506">
        <v>124488</v>
      </c>
      <c r="BT506">
        <v>130560</v>
      </c>
      <c r="BU506">
        <v>136632</v>
      </c>
      <c r="BV506">
        <v>142704</v>
      </c>
    </row>
    <row r="507" spans="1:74" x14ac:dyDescent="0.35">
      <c r="A507" s="298" t="s">
        <v>697</v>
      </c>
      <c r="C507" s="300">
        <v>35750</v>
      </c>
      <c r="D507" s="300">
        <v>35750</v>
      </c>
      <c r="E507" s="300">
        <v>41112.5</v>
      </c>
      <c r="F507" s="300">
        <v>41112.5</v>
      </c>
      <c r="G507" s="300">
        <v>41112.5</v>
      </c>
      <c r="H507" s="300">
        <v>41112.5</v>
      </c>
      <c r="I507" s="300">
        <v>41112.5</v>
      </c>
      <c r="J507" s="300">
        <v>41112.5</v>
      </c>
      <c r="K507" s="300">
        <v>41112.5</v>
      </c>
      <c r="L507" s="300">
        <v>41550</v>
      </c>
      <c r="M507" s="300">
        <v>43800</v>
      </c>
      <c r="N507" s="300">
        <v>46050</v>
      </c>
      <c r="O507" s="300">
        <v>48250</v>
      </c>
      <c r="P507" s="300">
        <v>50500</v>
      </c>
      <c r="Q507" s="300">
        <v>52750</v>
      </c>
      <c r="S507" s="381">
        <v>28050</v>
      </c>
      <c r="T507" s="382">
        <v>37050</v>
      </c>
      <c r="U507" s="382">
        <v>39294</v>
      </c>
      <c r="V507" s="382">
        <v>41538</v>
      </c>
      <c r="W507" s="382">
        <v>43782</v>
      </c>
      <c r="X507" s="382">
        <v>46026</v>
      </c>
      <c r="Y507" s="382">
        <v>48270</v>
      </c>
      <c r="Z507" s="382">
        <v>50514</v>
      </c>
      <c r="AA507" s="383">
        <v>52758</v>
      </c>
      <c r="AB507" s="381">
        <v>44900</v>
      </c>
      <c r="AC507" s="382">
        <v>59250</v>
      </c>
      <c r="AD507" s="382">
        <v>62842</v>
      </c>
      <c r="AE507" s="382">
        <v>66434</v>
      </c>
      <c r="AF507" s="382">
        <v>70026</v>
      </c>
      <c r="AG507" s="382">
        <v>73618</v>
      </c>
      <c r="AH507" s="382">
        <v>77210</v>
      </c>
      <c r="AI507" s="382">
        <v>80802</v>
      </c>
      <c r="AJ507" s="383">
        <v>84394</v>
      </c>
      <c r="AL507" s="381">
        <v>28150</v>
      </c>
      <c r="AM507" s="382">
        <v>37200</v>
      </c>
      <c r="AN507" s="382">
        <v>39452</v>
      </c>
      <c r="AO507" s="382">
        <v>41704</v>
      </c>
      <c r="AP507" s="382">
        <v>43956</v>
      </c>
      <c r="AQ507" s="382">
        <v>46208</v>
      </c>
      <c r="AR507" s="382">
        <v>48460</v>
      </c>
      <c r="AS507" s="382">
        <v>50712</v>
      </c>
      <c r="AT507" s="383">
        <v>52964</v>
      </c>
      <c r="AU507" s="381">
        <v>45050</v>
      </c>
      <c r="AV507" s="382">
        <v>59450</v>
      </c>
      <c r="AW507" s="382">
        <v>63054</v>
      </c>
      <c r="AX507" s="382">
        <v>66658</v>
      </c>
      <c r="AY507" s="382">
        <v>70262</v>
      </c>
      <c r="AZ507" s="382">
        <v>73866</v>
      </c>
      <c r="BA507" s="382">
        <v>77470</v>
      </c>
      <c r="BB507" s="382">
        <v>81074</v>
      </c>
      <c r="BC507" s="383">
        <v>84678</v>
      </c>
      <c r="BE507">
        <v>31450</v>
      </c>
      <c r="BF507">
        <v>41550</v>
      </c>
      <c r="BG507">
        <v>44066</v>
      </c>
      <c r="BH507">
        <v>46582</v>
      </c>
      <c r="BI507">
        <v>49098</v>
      </c>
      <c r="BJ507">
        <v>51614</v>
      </c>
      <c r="BK507">
        <v>54130</v>
      </c>
      <c r="BL507">
        <v>56646</v>
      </c>
      <c r="BM507">
        <v>59162</v>
      </c>
      <c r="BN507">
        <v>50300</v>
      </c>
      <c r="BO507">
        <v>66400</v>
      </c>
      <c r="BP507">
        <v>70424</v>
      </c>
      <c r="BQ507">
        <v>74448</v>
      </c>
      <c r="BR507">
        <v>78472</v>
      </c>
      <c r="BS507">
        <v>82496</v>
      </c>
      <c r="BT507">
        <v>86520</v>
      </c>
      <c r="BU507">
        <v>90544</v>
      </c>
      <c r="BV507">
        <v>94568</v>
      </c>
    </row>
    <row r="508" spans="1:74" x14ac:dyDescent="0.35">
      <c r="A508" s="298" t="s">
        <v>698</v>
      </c>
      <c r="C508" s="300">
        <v>35750</v>
      </c>
      <c r="D508" s="300">
        <v>35750</v>
      </c>
      <c r="E508" s="300">
        <v>41112.5</v>
      </c>
      <c r="F508" s="300">
        <v>41112.5</v>
      </c>
      <c r="G508" s="300">
        <v>41112.5</v>
      </c>
      <c r="H508" s="300">
        <v>41112.5</v>
      </c>
      <c r="I508" s="300">
        <v>41112.5</v>
      </c>
      <c r="J508" s="300">
        <v>41450</v>
      </c>
      <c r="K508" s="300">
        <v>44000</v>
      </c>
      <c r="L508" s="300">
        <v>46500</v>
      </c>
      <c r="M508" s="300">
        <v>49000</v>
      </c>
      <c r="N508" s="300">
        <v>51500</v>
      </c>
      <c r="O508" s="300">
        <v>54050</v>
      </c>
      <c r="P508" s="300">
        <v>56550</v>
      </c>
      <c r="Q508" s="300">
        <v>59050</v>
      </c>
      <c r="S508" s="381">
        <v>31400</v>
      </c>
      <c r="T508" s="382">
        <v>41450</v>
      </c>
      <c r="U508" s="382">
        <v>43962</v>
      </c>
      <c r="V508" s="382">
        <v>46474</v>
      </c>
      <c r="W508" s="382">
        <v>48986</v>
      </c>
      <c r="X508" s="382">
        <v>51498</v>
      </c>
      <c r="Y508" s="382">
        <v>54010</v>
      </c>
      <c r="Z508" s="382">
        <v>56522</v>
      </c>
      <c r="AA508" s="383">
        <v>59034</v>
      </c>
      <c r="AB508" s="381">
        <v>50250</v>
      </c>
      <c r="AC508" s="382">
        <v>66350</v>
      </c>
      <c r="AD508" s="382">
        <v>70370</v>
      </c>
      <c r="AE508" s="382">
        <v>74390</v>
      </c>
      <c r="AF508" s="382">
        <v>78410</v>
      </c>
      <c r="AG508" s="382">
        <v>82430</v>
      </c>
      <c r="AH508" s="382">
        <v>86450</v>
      </c>
      <c r="AI508" s="382">
        <v>90470</v>
      </c>
      <c r="AJ508" s="383">
        <v>94490</v>
      </c>
      <c r="AL508" s="381">
        <v>31400</v>
      </c>
      <c r="AM508" s="382">
        <v>41450</v>
      </c>
      <c r="AN508" s="382">
        <v>43962</v>
      </c>
      <c r="AO508" s="382">
        <v>46474</v>
      </c>
      <c r="AP508" s="382">
        <v>48986</v>
      </c>
      <c r="AQ508" s="382">
        <v>51498</v>
      </c>
      <c r="AR508" s="382">
        <v>54010</v>
      </c>
      <c r="AS508" s="382">
        <v>56522</v>
      </c>
      <c r="AT508" s="383">
        <v>59034</v>
      </c>
      <c r="AU508" s="381">
        <v>50250</v>
      </c>
      <c r="AV508" s="382">
        <v>66350</v>
      </c>
      <c r="AW508" s="382">
        <v>70370</v>
      </c>
      <c r="AX508" s="382">
        <v>74390</v>
      </c>
      <c r="AY508" s="382">
        <v>78410</v>
      </c>
      <c r="AZ508" s="382">
        <v>82430</v>
      </c>
      <c r="BA508" s="382">
        <v>86450</v>
      </c>
      <c r="BB508" s="382">
        <v>90470</v>
      </c>
      <c r="BC508" s="383">
        <v>94490</v>
      </c>
      <c r="BE508">
        <v>33600</v>
      </c>
      <c r="BF508">
        <v>44400</v>
      </c>
      <c r="BG508">
        <v>47088</v>
      </c>
      <c r="BH508">
        <v>49776</v>
      </c>
      <c r="BI508">
        <v>52464</v>
      </c>
      <c r="BJ508">
        <v>55152</v>
      </c>
      <c r="BK508">
        <v>57840</v>
      </c>
      <c r="BL508">
        <v>60528</v>
      </c>
      <c r="BM508">
        <v>63216</v>
      </c>
      <c r="BN508">
        <v>53750</v>
      </c>
      <c r="BO508">
        <v>70950</v>
      </c>
      <c r="BP508">
        <v>75250</v>
      </c>
      <c r="BQ508">
        <v>79550</v>
      </c>
      <c r="BR508">
        <v>83850</v>
      </c>
      <c r="BS508">
        <v>88150</v>
      </c>
      <c r="BT508">
        <v>92450</v>
      </c>
      <c r="BU508">
        <v>96750</v>
      </c>
      <c r="BV508">
        <v>101050</v>
      </c>
    </row>
    <row r="509" spans="1:74" x14ac:dyDescent="0.35">
      <c r="A509" s="298" t="s">
        <v>699</v>
      </c>
      <c r="C509" s="300">
        <v>35750</v>
      </c>
      <c r="D509" s="300">
        <v>35750</v>
      </c>
      <c r="E509" s="300">
        <v>41112.5</v>
      </c>
      <c r="F509" s="300">
        <v>41112.5</v>
      </c>
      <c r="G509" s="300">
        <v>41112.5</v>
      </c>
      <c r="H509" s="300">
        <v>41112.5</v>
      </c>
      <c r="I509" s="300">
        <v>41112.5</v>
      </c>
      <c r="J509" s="300">
        <v>41112.5</v>
      </c>
      <c r="K509" s="300">
        <v>41112.5</v>
      </c>
      <c r="L509" s="300">
        <v>41550</v>
      </c>
      <c r="M509" s="300">
        <v>43800</v>
      </c>
      <c r="N509" s="300">
        <v>46050</v>
      </c>
      <c r="O509" s="300">
        <v>48250</v>
      </c>
      <c r="P509" s="300">
        <v>50500</v>
      </c>
      <c r="Q509" s="300">
        <v>52750</v>
      </c>
      <c r="S509" s="381">
        <v>28050</v>
      </c>
      <c r="T509" s="382">
        <v>37050</v>
      </c>
      <c r="U509" s="382">
        <v>39294</v>
      </c>
      <c r="V509" s="382">
        <v>41538</v>
      </c>
      <c r="W509" s="382">
        <v>43782</v>
      </c>
      <c r="X509" s="382">
        <v>46026</v>
      </c>
      <c r="Y509" s="382">
        <v>48270</v>
      </c>
      <c r="Z509" s="382">
        <v>50514</v>
      </c>
      <c r="AA509" s="383">
        <v>52758</v>
      </c>
      <c r="AB509" s="381">
        <v>44900</v>
      </c>
      <c r="AC509" s="382">
        <v>59250</v>
      </c>
      <c r="AD509" s="382">
        <v>62842</v>
      </c>
      <c r="AE509" s="382">
        <v>66434</v>
      </c>
      <c r="AF509" s="382">
        <v>70026</v>
      </c>
      <c r="AG509" s="382">
        <v>73618</v>
      </c>
      <c r="AH509" s="382">
        <v>77210</v>
      </c>
      <c r="AI509" s="382">
        <v>80802</v>
      </c>
      <c r="AJ509" s="383">
        <v>84394</v>
      </c>
      <c r="AL509" s="381">
        <v>28150</v>
      </c>
      <c r="AM509" s="382">
        <v>37200</v>
      </c>
      <c r="AN509" s="382">
        <v>39452</v>
      </c>
      <c r="AO509" s="382">
        <v>41704</v>
      </c>
      <c r="AP509" s="382">
        <v>43956</v>
      </c>
      <c r="AQ509" s="382">
        <v>46208</v>
      </c>
      <c r="AR509" s="382">
        <v>48460</v>
      </c>
      <c r="AS509" s="382">
        <v>50712</v>
      </c>
      <c r="AT509" s="383">
        <v>52964</v>
      </c>
      <c r="AU509" s="381">
        <v>45050</v>
      </c>
      <c r="AV509" s="382">
        <v>59450</v>
      </c>
      <c r="AW509" s="382">
        <v>63054</v>
      </c>
      <c r="AX509" s="382">
        <v>66658</v>
      </c>
      <c r="AY509" s="382">
        <v>70262</v>
      </c>
      <c r="AZ509" s="382">
        <v>73866</v>
      </c>
      <c r="BA509" s="382">
        <v>77470</v>
      </c>
      <c r="BB509" s="382">
        <v>81074</v>
      </c>
      <c r="BC509" s="383">
        <v>84678</v>
      </c>
      <c r="BE509">
        <v>31450</v>
      </c>
      <c r="BF509">
        <v>41550</v>
      </c>
      <c r="BG509">
        <v>44066</v>
      </c>
      <c r="BH509">
        <v>46582</v>
      </c>
      <c r="BI509">
        <v>49098</v>
      </c>
      <c r="BJ509">
        <v>51614</v>
      </c>
      <c r="BK509">
        <v>54130</v>
      </c>
      <c r="BL509">
        <v>56646</v>
      </c>
      <c r="BM509">
        <v>59162</v>
      </c>
      <c r="BN509">
        <v>50300</v>
      </c>
      <c r="BO509">
        <v>66400</v>
      </c>
      <c r="BP509">
        <v>70424</v>
      </c>
      <c r="BQ509">
        <v>74448</v>
      </c>
      <c r="BR509">
        <v>78472</v>
      </c>
      <c r="BS509">
        <v>82496</v>
      </c>
      <c r="BT509">
        <v>86520</v>
      </c>
      <c r="BU509">
        <v>90544</v>
      </c>
      <c r="BV509">
        <v>94568</v>
      </c>
    </row>
    <row r="510" spans="1:74" x14ac:dyDescent="0.35">
      <c r="A510" s="298" t="s">
        <v>700</v>
      </c>
      <c r="C510" s="300">
        <v>35750</v>
      </c>
      <c r="D510" s="300">
        <v>35750</v>
      </c>
      <c r="E510" s="300">
        <v>41112.5</v>
      </c>
      <c r="F510" s="300">
        <v>41112.5</v>
      </c>
      <c r="G510" s="300">
        <v>41112.5</v>
      </c>
      <c r="H510" s="300">
        <v>41112.5</v>
      </c>
      <c r="I510" s="300">
        <v>41112.5</v>
      </c>
      <c r="J510" s="300">
        <v>41112.5</v>
      </c>
      <c r="K510" s="300">
        <v>41112.5</v>
      </c>
      <c r="L510" s="300">
        <v>41550</v>
      </c>
      <c r="M510" s="300">
        <v>43800</v>
      </c>
      <c r="N510" s="300">
        <v>46050</v>
      </c>
      <c r="O510" s="300">
        <v>48250</v>
      </c>
      <c r="P510" s="300">
        <v>50500</v>
      </c>
      <c r="Q510" s="300">
        <v>52750</v>
      </c>
      <c r="S510" s="381">
        <v>28050</v>
      </c>
      <c r="T510" s="382">
        <v>37050</v>
      </c>
      <c r="U510" s="382">
        <v>39294</v>
      </c>
      <c r="V510" s="382">
        <v>41538</v>
      </c>
      <c r="W510" s="382">
        <v>43782</v>
      </c>
      <c r="X510" s="382">
        <v>46026</v>
      </c>
      <c r="Y510" s="382">
        <v>48270</v>
      </c>
      <c r="Z510" s="382">
        <v>50514</v>
      </c>
      <c r="AA510" s="383">
        <v>52758</v>
      </c>
      <c r="AB510" s="381">
        <v>44900</v>
      </c>
      <c r="AC510" s="382">
        <v>59250</v>
      </c>
      <c r="AD510" s="382">
        <v>62842</v>
      </c>
      <c r="AE510" s="382">
        <v>66434</v>
      </c>
      <c r="AF510" s="382">
        <v>70026</v>
      </c>
      <c r="AG510" s="382">
        <v>73618</v>
      </c>
      <c r="AH510" s="382">
        <v>77210</v>
      </c>
      <c r="AI510" s="382">
        <v>80802</v>
      </c>
      <c r="AJ510" s="383">
        <v>84394</v>
      </c>
      <c r="AL510" s="381">
        <v>28150</v>
      </c>
      <c r="AM510" s="382">
        <v>37200</v>
      </c>
      <c r="AN510" s="382">
        <v>39452</v>
      </c>
      <c r="AO510" s="382">
        <v>41704</v>
      </c>
      <c r="AP510" s="382">
        <v>43956</v>
      </c>
      <c r="AQ510" s="382">
        <v>46208</v>
      </c>
      <c r="AR510" s="382">
        <v>48460</v>
      </c>
      <c r="AS510" s="382">
        <v>50712</v>
      </c>
      <c r="AT510" s="383">
        <v>52964</v>
      </c>
      <c r="AU510" s="381">
        <v>45050</v>
      </c>
      <c r="AV510" s="382">
        <v>59450</v>
      </c>
      <c r="AW510" s="382">
        <v>63054</v>
      </c>
      <c r="AX510" s="382">
        <v>66658</v>
      </c>
      <c r="AY510" s="382">
        <v>70262</v>
      </c>
      <c r="AZ510" s="382">
        <v>73866</v>
      </c>
      <c r="BA510" s="382">
        <v>77470</v>
      </c>
      <c r="BB510" s="382">
        <v>81074</v>
      </c>
      <c r="BC510" s="383">
        <v>84678</v>
      </c>
      <c r="BE510">
        <v>31450</v>
      </c>
      <c r="BF510">
        <v>41550</v>
      </c>
      <c r="BG510">
        <v>44066</v>
      </c>
      <c r="BH510">
        <v>46582</v>
      </c>
      <c r="BI510">
        <v>49098</v>
      </c>
      <c r="BJ510">
        <v>51614</v>
      </c>
      <c r="BK510">
        <v>54130</v>
      </c>
      <c r="BL510">
        <v>56646</v>
      </c>
      <c r="BM510">
        <v>59162</v>
      </c>
      <c r="BN510">
        <v>50300</v>
      </c>
      <c r="BO510">
        <v>66400</v>
      </c>
      <c r="BP510">
        <v>70424</v>
      </c>
      <c r="BQ510">
        <v>74448</v>
      </c>
      <c r="BR510">
        <v>78472</v>
      </c>
      <c r="BS510">
        <v>82496</v>
      </c>
      <c r="BT510">
        <v>86520</v>
      </c>
      <c r="BU510">
        <v>90544</v>
      </c>
      <c r="BV510">
        <v>94568</v>
      </c>
    </row>
    <row r="511" spans="1:74" x14ac:dyDescent="0.35">
      <c r="A511" s="298" t="s">
        <v>701</v>
      </c>
      <c r="C511" s="300">
        <v>35750</v>
      </c>
      <c r="D511" s="300">
        <v>35750</v>
      </c>
      <c r="E511" s="300">
        <v>41112.5</v>
      </c>
      <c r="F511" s="300">
        <v>41112.5</v>
      </c>
      <c r="G511" s="300">
        <v>41112.5</v>
      </c>
      <c r="H511" s="300">
        <v>41112.5</v>
      </c>
      <c r="I511" s="300">
        <v>41112.5</v>
      </c>
      <c r="J511" s="300">
        <v>41112.5</v>
      </c>
      <c r="K511" s="300">
        <v>41112.5</v>
      </c>
      <c r="L511" s="300">
        <v>41550</v>
      </c>
      <c r="M511" s="300">
        <v>43800</v>
      </c>
      <c r="N511" s="300">
        <v>46050</v>
      </c>
      <c r="O511" s="300">
        <v>48250</v>
      </c>
      <c r="P511" s="300">
        <v>50500</v>
      </c>
      <c r="Q511" s="300">
        <v>52750</v>
      </c>
      <c r="S511" s="381">
        <v>28050</v>
      </c>
      <c r="T511" s="382">
        <v>37050</v>
      </c>
      <c r="U511" s="382">
        <v>39294</v>
      </c>
      <c r="V511" s="382">
        <v>41538</v>
      </c>
      <c r="W511" s="382">
        <v>43782</v>
      </c>
      <c r="X511" s="382">
        <v>46026</v>
      </c>
      <c r="Y511" s="382">
        <v>48270</v>
      </c>
      <c r="Z511" s="382">
        <v>50514</v>
      </c>
      <c r="AA511" s="383">
        <v>52758</v>
      </c>
      <c r="AB511" s="381">
        <v>44900</v>
      </c>
      <c r="AC511" s="382">
        <v>59250</v>
      </c>
      <c r="AD511" s="382">
        <v>62842</v>
      </c>
      <c r="AE511" s="382">
        <v>66434</v>
      </c>
      <c r="AF511" s="382">
        <v>70026</v>
      </c>
      <c r="AG511" s="382">
        <v>73618</v>
      </c>
      <c r="AH511" s="382">
        <v>77210</v>
      </c>
      <c r="AI511" s="382">
        <v>80802</v>
      </c>
      <c r="AJ511" s="383">
        <v>84394</v>
      </c>
      <c r="AL511" s="381">
        <v>28300</v>
      </c>
      <c r="AM511" s="382">
        <v>37400</v>
      </c>
      <c r="AN511" s="382">
        <v>39664</v>
      </c>
      <c r="AO511" s="382">
        <v>41928</v>
      </c>
      <c r="AP511" s="382">
        <v>44192</v>
      </c>
      <c r="AQ511" s="382">
        <v>46456</v>
      </c>
      <c r="AR511" s="382">
        <v>48720</v>
      </c>
      <c r="AS511" s="382">
        <v>50984</v>
      </c>
      <c r="AT511" s="383">
        <v>53248</v>
      </c>
      <c r="AU511" s="381">
        <v>45300</v>
      </c>
      <c r="AV511" s="382">
        <v>59800</v>
      </c>
      <c r="AW511" s="382">
        <v>63424</v>
      </c>
      <c r="AX511" s="382">
        <v>67048</v>
      </c>
      <c r="AY511" s="382">
        <v>70672</v>
      </c>
      <c r="AZ511" s="382">
        <v>74296</v>
      </c>
      <c r="BA511" s="382">
        <v>77920</v>
      </c>
      <c r="BB511" s="382">
        <v>81544</v>
      </c>
      <c r="BC511" s="383">
        <v>85168</v>
      </c>
      <c r="BE511">
        <v>31650</v>
      </c>
      <c r="BF511">
        <v>41800</v>
      </c>
      <c r="BG511">
        <v>44332</v>
      </c>
      <c r="BH511">
        <v>46864</v>
      </c>
      <c r="BI511">
        <v>49396</v>
      </c>
      <c r="BJ511">
        <v>51928</v>
      </c>
      <c r="BK511">
        <v>54460</v>
      </c>
      <c r="BL511">
        <v>56992</v>
      </c>
      <c r="BM511">
        <v>59524</v>
      </c>
      <c r="BN511">
        <v>50650</v>
      </c>
      <c r="BO511">
        <v>66850</v>
      </c>
      <c r="BP511">
        <v>70902</v>
      </c>
      <c r="BQ511">
        <v>74954</v>
      </c>
      <c r="BR511">
        <v>79006</v>
      </c>
      <c r="BS511">
        <v>83058</v>
      </c>
      <c r="BT511">
        <v>87110</v>
      </c>
      <c r="BU511">
        <v>91162</v>
      </c>
      <c r="BV511">
        <v>95214</v>
      </c>
    </row>
    <row r="512" spans="1:74" x14ac:dyDescent="0.35">
      <c r="A512" s="298" t="s">
        <v>702</v>
      </c>
      <c r="C512" s="300">
        <v>35750</v>
      </c>
      <c r="D512" s="300">
        <v>35750</v>
      </c>
      <c r="E512" s="300">
        <v>41112.5</v>
      </c>
      <c r="F512" s="300">
        <v>41112.5</v>
      </c>
      <c r="G512" s="300">
        <v>41112.5</v>
      </c>
      <c r="H512" s="300">
        <v>41112.5</v>
      </c>
      <c r="I512" s="300">
        <v>41112.5</v>
      </c>
      <c r="J512" s="300">
        <v>41112.5</v>
      </c>
      <c r="K512" s="300">
        <v>41300</v>
      </c>
      <c r="L512" s="300">
        <v>43700</v>
      </c>
      <c r="M512" s="300">
        <v>46050</v>
      </c>
      <c r="N512" s="300">
        <v>48400</v>
      </c>
      <c r="O512" s="300">
        <v>50750</v>
      </c>
      <c r="P512" s="300">
        <v>53100</v>
      </c>
      <c r="Q512" s="300">
        <v>55500</v>
      </c>
      <c r="S512" s="381">
        <v>29500</v>
      </c>
      <c r="T512" s="382">
        <v>38950</v>
      </c>
      <c r="U512" s="382">
        <v>41310</v>
      </c>
      <c r="V512" s="382">
        <v>43670</v>
      </c>
      <c r="W512" s="382">
        <v>46030</v>
      </c>
      <c r="X512" s="382">
        <v>48390</v>
      </c>
      <c r="Y512" s="382">
        <v>50750</v>
      </c>
      <c r="Z512" s="382">
        <v>53110</v>
      </c>
      <c r="AA512" s="383">
        <v>55470</v>
      </c>
      <c r="AB512" s="381">
        <v>47200</v>
      </c>
      <c r="AC512" s="382">
        <v>62300</v>
      </c>
      <c r="AD512" s="382">
        <v>66076</v>
      </c>
      <c r="AE512" s="382">
        <v>69852</v>
      </c>
      <c r="AF512" s="382">
        <v>73628</v>
      </c>
      <c r="AG512" s="382">
        <v>77404</v>
      </c>
      <c r="AH512" s="382">
        <v>81180</v>
      </c>
      <c r="AI512" s="382">
        <v>84956</v>
      </c>
      <c r="AJ512" s="383">
        <v>88732</v>
      </c>
      <c r="AL512" s="381">
        <v>29900</v>
      </c>
      <c r="AM512" s="382">
        <v>39500</v>
      </c>
      <c r="AN512" s="382">
        <v>41892</v>
      </c>
      <c r="AO512" s="382">
        <v>44284</v>
      </c>
      <c r="AP512" s="382">
        <v>46676</v>
      </c>
      <c r="AQ512" s="382">
        <v>49068</v>
      </c>
      <c r="AR512" s="382">
        <v>51460</v>
      </c>
      <c r="AS512" s="382">
        <v>53852</v>
      </c>
      <c r="AT512" s="383">
        <v>56244</v>
      </c>
      <c r="AU512" s="381">
        <v>47850</v>
      </c>
      <c r="AV512" s="382">
        <v>63150</v>
      </c>
      <c r="AW512" s="382">
        <v>66978</v>
      </c>
      <c r="AX512" s="382">
        <v>70806</v>
      </c>
      <c r="AY512" s="382">
        <v>74634</v>
      </c>
      <c r="AZ512" s="382">
        <v>78462</v>
      </c>
      <c r="BA512" s="382">
        <v>82290</v>
      </c>
      <c r="BB512" s="382">
        <v>86118</v>
      </c>
      <c r="BC512" s="383">
        <v>89946</v>
      </c>
      <c r="BE512">
        <v>33450</v>
      </c>
      <c r="BF512">
        <v>44200</v>
      </c>
      <c r="BG512">
        <v>46876</v>
      </c>
      <c r="BH512">
        <v>49552</v>
      </c>
      <c r="BI512">
        <v>52228</v>
      </c>
      <c r="BJ512">
        <v>54904</v>
      </c>
      <c r="BK512">
        <v>57580</v>
      </c>
      <c r="BL512">
        <v>60256</v>
      </c>
      <c r="BM512">
        <v>62932</v>
      </c>
      <c r="BN512">
        <v>53500</v>
      </c>
      <c r="BO512">
        <v>70600</v>
      </c>
      <c r="BP512">
        <v>74880</v>
      </c>
      <c r="BQ512">
        <v>79160</v>
      </c>
      <c r="BR512">
        <v>83440</v>
      </c>
      <c r="BS512">
        <v>87720</v>
      </c>
      <c r="BT512">
        <v>92000</v>
      </c>
      <c r="BU512">
        <v>96280</v>
      </c>
      <c r="BV512">
        <v>100560</v>
      </c>
    </row>
    <row r="513" spans="1:74" x14ac:dyDescent="0.35">
      <c r="A513" s="298" t="s">
        <v>703</v>
      </c>
      <c r="C513" s="300">
        <v>35750</v>
      </c>
      <c r="D513" s="300">
        <v>35750</v>
      </c>
      <c r="E513" s="300">
        <v>41112.5</v>
      </c>
      <c r="F513" s="300">
        <v>41112.5</v>
      </c>
      <c r="G513" s="300">
        <v>41112.5</v>
      </c>
      <c r="H513" s="300">
        <v>41112.5</v>
      </c>
      <c r="I513" s="300">
        <v>41112.5</v>
      </c>
      <c r="J513" s="300">
        <v>41112.5</v>
      </c>
      <c r="K513" s="300">
        <v>41750</v>
      </c>
      <c r="L513" s="300">
        <v>44150</v>
      </c>
      <c r="M513" s="300">
        <v>46500</v>
      </c>
      <c r="N513" s="300">
        <v>48900</v>
      </c>
      <c r="O513" s="300">
        <v>51300</v>
      </c>
      <c r="P513" s="300">
        <v>53650</v>
      </c>
      <c r="Q513" s="300">
        <v>56050</v>
      </c>
      <c r="S513" s="381">
        <v>29800</v>
      </c>
      <c r="T513" s="382">
        <v>39350</v>
      </c>
      <c r="U513" s="382">
        <v>41734</v>
      </c>
      <c r="V513" s="382">
        <v>44118</v>
      </c>
      <c r="W513" s="382">
        <v>46502</v>
      </c>
      <c r="X513" s="382">
        <v>48886</v>
      </c>
      <c r="Y513" s="382">
        <v>51270</v>
      </c>
      <c r="Z513" s="382">
        <v>53654</v>
      </c>
      <c r="AA513" s="383">
        <v>56038</v>
      </c>
      <c r="AB513" s="381">
        <v>47700</v>
      </c>
      <c r="AC513" s="382">
        <v>62950</v>
      </c>
      <c r="AD513" s="382">
        <v>66766</v>
      </c>
      <c r="AE513" s="382">
        <v>70582</v>
      </c>
      <c r="AF513" s="382">
        <v>74398</v>
      </c>
      <c r="AG513" s="382">
        <v>78214</v>
      </c>
      <c r="AH513" s="382">
        <v>82030</v>
      </c>
      <c r="AI513" s="382">
        <v>85846</v>
      </c>
      <c r="AJ513" s="383">
        <v>89662</v>
      </c>
      <c r="AL513" s="381">
        <v>30700</v>
      </c>
      <c r="AM513" s="382">
        <v>40550</v>
      </c>
      <c r="AN513" s="382">
        <v>43006</v>
      </c>
      <c r="AO513" s="382">
        <v>45462</v>
      </c>
      <c r="AP513" s="382">
        <v>47918</v>
      </c>
      <c r="AQ513" s="382">
        <v>50374</v>
      </c>
      <c r="AR513" s="382">
        <v>52830</v>
      </c>
      <c r="AS513" s="382">
        <v>55286</v>
      </c>
      <c r="AT513" s="383">
        <v>57742</v>
      </c>
      <c r="AU513" s="381">
        <v>49100</v>
      </c>
      <c r="AV513" s="382">
        <v>64800</v>
      </c>
      <c r="AW513" s="382">
        <v>68728</v>
      </c>
      <c r="AX513" s="382">
        <v>72656</v>
      </c>
      <c r="AY513" s="382">
        <v>76584</v>
      </c>
      <c r="AZ513" s="382">
        <v>80512</v>
      </c>
      <c r="BA513" s="382">
        <v>84440</v>
      </c>
      <c r="BB513" s="382">
        <v>88368</v>
      </c>
      <c r="BC513" s="383">
        <v>92296</v>
      </c>
      <c r="BE513">
        <v>34350</v>
      </c>
      <c r="BF513">
        <v>45350</v>
      </c>
      <c r="BG513">
        <v>48098</v>
      </c>
      <c r="BH513">
        <v>50846</v>
      </c>
      <c r="BI513">
        <v>53594</v>
      </c>
      <c r="BJ513">
        <v>56342</v>
      </c>
      <c r="BK513">
        <v>59090</v>
      </c>
      <c r="BL513">
        <v>61838</v>
      </c>
      <c r="BM513">
        <v>64586</v>
      </c>
      <c r="BN513">
        <v>54950</v>
      </c>
      <c r="BO513">
        <v>72550</v>
      </c>
      <c r="BP513">
        <v>76946</v>
      </c>
      <c r="BQ513">
        <v>81342</v>
      </c>
      <c r="BR513">
        <v>85738</v>
      </c>
      <c r="BS513">
        <v>90134</v>
      </c>
      <c r="BT513">
        <v>94530</v>
      </c>
      <c r="BU513">
        <v>98926</v>
      </c>
      <c r="BV513">
        <v>103322</v>
      </c>
    </row>
    <row r="514" spans="1:74" x14ac:dyDescent="0.35">
      <c r="A514" s="298" t="s">
        <v>704</v>
      </c>
      <c r="C514" s="300">
        <v>35750</v>
      </c>
      <c r="D514" s="300">
        <v>35750</v>
      </c>
      <c r="E514" s="300">
        <v>41112.5</v>
      </c>
      <c r="F514" s="300">
        <v>41112.5</v>
      </c>
      <c r="G514" s="300">
        <v>41112.5</v>
      </c>
      <c r="H514" s="300">
        <v>41112.5</v>
      </c>
      <c r="I514" s="300">
        <v>41112.5</v>
      </c>
      <c r="J514" s="300">
        <v>41112.5</v>
      </c>
      <c r="K514" s="300">
        <v>41112.5</v>
      </c>
      <c r="L514" s="300">
        <v>41550</v>
      </c>
      <c r="M514" s="300">
        <v>43800</v>
      </c>
      <c r="N514" s="300">
        <v>46050</v>
      </c>
      <c r="O514" s="300">
        <v>48250</v>
      </c>
      <c r="P514" s="300">
        <v>50500</v>
      </c>
      <c r="Q514" s="300">
        <v>52750</v>
      </c>
      <c r="S514" s="381">
        <v>28050</v>
      </c>
      <c r="T514" s="382">
        <v>37050</v>
      </c>
      <c r="U514" s="382">
        <v>39294</v>
      </c>
      <c r="V514" s="382">
        <v>41538</v>
      </c>
      <c r="W514" s="382">
        <v>43782</v>
      </c>
      <c r="X514" s="382">
        <v>46026</v>
      </c>
      <c r="Y514" s="382">
        <v>48270</v>
      </c>
      <c r="Z514" s="382">
        <v>50514</v>
      </c>
      <c r="AA514" s="383">
        <v>52758</v>
      </c>
      <c r="AB514" s="381">
        <v>44900</v>
      </c>
      <c r="AC514" s="382">
        <v>59250</v>
      </c>
      <c r="AD514" s="382">
        <v>62842</v>
      </c>
      <c r="AE514" s="382">
        <v>66434</v>
      </c>
      <c r="AF514" s="382">
        <v>70026</v>
      </c>
      <c r="AG514" s="382">
        <v>73618</v>
      </c>
      <c r="AH514" s="382">
        <v>77210</v>
      </c>
      <c r="AI514" s="382">
        <v>80802</v>
      </c>
      <c r="AJ514" s="383">
        <v>84394</v>
      </c>
      <c r="AL514" s="381">
        <v>29450</v>
      </c>
      <c r="AM514" s="382">
        <v>38900</v>
      </c>
      <c r="AN514" s="382">
        <v>41256</v>
      </c>
      <c r="AO514" s="382">
        <v>43612</v>
      </c>
      <c r="AP514" s="382">
        <v>45968</v>
      </c>
      <c r="AQ514" s="382">
        <v>48324</v>
      </c>
      <c r="AR514" s="382">
        <v>50680</v>
      </c>
      <c r="AS514" s="382">
        <v>53036</v>
      </c>
      <c r="AT514" s="383">
        <v>55392</v>
      </c>
      <c r="AU514" s="381">
        <v>47100</v>
      </c>
      <c r="AV514" s="382">
        <v>62150</v>
      </c>
      <c r="AW514" s="382">
        <v>65918</v>
      </c>
      <c r="AX514" s="382">
        <v>69686</v>
      </c>
      <c r="AY514" s="382">
        <v>73454</v>
      </c>
      <c r="AZ514" s="382">
        <v>77222</v>
      </c>
      <c r="BA514" s="382">
        <v>80990</v>
      </c>
      <c r="BB514" s="382">
        <v>84758</v>
      </c>
      <c r="BC514" s="383">
        <v>88526</v>
      </c>
      <c r="BE514">
        <v>32950</v>
      </c>
      <c r="BF514">
        <v>43500</v>
      </c>
      <c r="BG514">
        <v>46136</v>
      </c>
      <c r="BH514">
        <v>48772</v>
      </c>
      <c r="BI514">
        <v>51408</v>
      </c>
      <c r="BJ514">
        <v>54044</v>
      </c>
      <c r="BK514">
        <v>56680</v>
      </c>
      <c r="BL514">
        <v>59316</v>
      </c>
      <c r="BM514">
        <v>61952</v>
      </c>
      <c r="BN514">
        <v>52700</v>
      </c>
      <c r="BO514">
        <v>69550</v>
      </c>
      <c r="BP514">
        <v>73766</v>
      </c>
      <c r="BQ514">
        <v>77982</v>
      </c>
      <c r="BR514">
        <v>82198</v>
      </c>
      <c r="BS514">
        <v>86414</v>
      </c>
      <c r="BT514">
        <v>90630</v>
      </c>
      <c r="BU514">
        <v>94846</v>
      </c>
      <c r="BV514">
        <v>99062</v>
      </c>
    </row>
    <row r="515" spans="1:74" x14ac:dyDescent="0.35">
      <c r="A515" s="298" t="s">
        <v>705</v>
      </c>
      <c r="C515" s="300">
        <v>35750</v>
      </c>
      <c r="D515" s="300">
        <v>35750</v>
      </c>
      <c r="E515" s="300">
        <v>41112.5</v>
      </c>
      <c r="F515" s="300">
        <v>41112.5</v>
      </c>
      <c r="G515" s="300">
        <v>41112.5</v>
      </c>
      <c r="H515" s="300">
        <v>41112.5</v>
      </c>
      <c r="I515" s="300">
        <v>41112.5</v>
      </c>
      <c r="J515" s="300">
        <v>41112.5</v>
      </c>
      <c r="K515" s="300">
        <v>41112.5</v>
      </c>
      <c r="L515" s="300">
        <v>41550</v>
      </c>
      <c r="M515" s="300">
        <v>43800</v>
      </c>
      <c r="N515" s="300">
        <v>46050</v>
      </c>
      <c r="O515" s="300">
        <v>48250</v>
      </c>
      <c r="P515" s="300">
        <v>50500</v>
      </c>
      <c r="Q515" s="300">
        <v>52750</v>
      </c>
      <c r="S515" s="381">
        <v>28050</v>
      </c>
      <c r="T515" s="382">
        <v>37050</v>
      </c>
      <c r="U515" s="382">
        <v>39294</v>
      </c>
      <c r="V515" s="382">
        <v>41538</v>
      </c>
      <c r="W515" s="382">
        <v>43782</v>
      </c>
      <c r="X515" s="382">
        <v>46026</v>
      </c>
      <c r="Y515" s="382">
        <v>48270</v>
      </c>
      <c r="Z515" s="382">
        <v>50514</v>
      </c>
      <c r="AA515" s="383">
        <v>52758</v>
      </c>
      <c r="AB515" s="381">
        <v>44900</v>
      </c>
      <c r="AC515" s="382">
        <v>59250</v>
      </c>
      <c r="AD515" s="382">
        <v>62842</v>
      </c>
      <c r="AE515" s="382">
        <v>66434</v>
      </c>
      <c r="AF515" s="382">
        <v>70026</v>
      </c>
      <c r="AG515" s="382">
        <v>73618</v>
      </c>
      <c r="AH515" s="382">
        <v>77210</v>
      </c>
      <c r="AI515" s="382">
        <v>80802</v>
      </c>
      <c r="AJ515" s="383">
        <v>84394</v>
      </c>
      <c r="AL515" s="381">
        <v>28150</v>
      </c>
      <c r="AM515" s="382">
        <v>37200</v>
      </c>
      <c r="AN515" s="382">
        <v>39452</v>
      </c>
      <c r="AO515" s="382">
        <v>41704</v>
      </c>
      <c r="AP515" s="382">
        <v>43956</v>
      </c>
      <c r="AQ515" s="382">
        <v>46208</v>
      </c>
      <c r="AR515" s="382">
        <v>48460</v>
      </c>
      <c r="AS515" s="382">
        <v>50712</v>
      </c>
      <c r="AT515" s="383">
        <v>52964</v>
      </c>
      <c r="AU515" s="381">
        <v>45050</v>
      </c>
      <c r="AV515" s="382">
        <v>59450</v>
      </c>
      <c r="AW515" s="382">
        <v>63054</v>
      </c>
      <c r="AX515" s="382">
        <v>66658</v>
      </c>
      <c r="AY515" s="382">
        <v>70262</v>
      </c>
      <c r="AZ515" s="382">
        <v>73866</v>
      </c>
      <c r="BA515" s="382">
        <v>77470</v>
      </c>
      <c r="BB515" s="382">
        <v>81074</v>
      </c>
      <c r="BC515" s="383">
        <v>84678</v>
      </c>
      <c r="BE515">
        <v>31450</v>
      </c>
      <c r="BF515">
        <v>41550</v>
      </c>
      <c r="BG515">
        <v>44066</v>
      </c>
      <c r="BH515">
        <v>46582</v>
      </c>
      <c r="BI515">
        <v>49098</v>
      </c>
      <c r="BJ515">
        <v>51614</v>
      </c>
      <c r="BK515">
        <v>54130</v>
      </c>
      <c r="BL515">
        <v>56646</v>
      </c>
      <c r="BM515">
        <v>59162</v>
      </c>
      <c r="BN515">
        <v>50300</v>
      </c>
      <c r="BO515">
        <v>66400</v>
      </c>
      <c r="BP515">
        <v>70424</v>
      </c>
      <c r="BQ515">
        <v>74448</v>
      </c>
      <c r="BR515">
        <v>78472</v>
      </c>
      <c r="BS515">
        <v>82496</v>
      </c>
      <c r="BT515">
        <v>86520</v>
      </c>
      <c r="BU515">
        <v>90544</v>
      </c>
      <c r="BV515">
        <v>94568</v>
      </c>
    </row>
    <row r="516" spans="1:74" x14ac:dyDescent="0.35">
      <c r="A516" s="298" t="s">
        <v>706</v>
      </c>
      <c r="C516" s="300">
        <v>35750</v>
      </c>
      <c r="D516" s="300">
        <v>35750</v>
      </c>
      <c r="E516" s="300">
        <v>41112.5</v>
      </c>
      <c r="F516" s="300">
        <v>41112.5</v>
      </c>
      <c r="G516" s="300">
        <v>41112.5</v>
      </c>
      <c r="H516" s="300">
        <v>41112.5</v>
      </c>
      <c r="I516" s="300">
        <v>41112.5</v>
      </c>
      <c r="J516" s="300">
        <v>41112.5</v>
      </c>
      <c r="K516" s="300">
        <v>41112.5</v>
      </c>
      <c r="L516" s="300">
        <v>41550</v>
      </c>
      <c r="M516" s="300">
        <v>43800</v>
      </c>
      <c r="N516" s="300">
        <v>46050</v>
      </c>
      <c r="O516" s="300">
        <v>48250</v>
      </c>
      <c r="P516" s="300">
        <v>50500</v>
      </c>
      <c r="Q516" s="300">
        <v>52750</v>
      </c>
      <c r="S516" s="381">
        <v>28050</v>
      </c>
      <c r="T516" s="382">
        <v>37050</v>
      </c>
      <c r="U516" s="382">
        <v>39294</v>
      </c>
      <c r="V516" s="382">
        <v>41538</v>
      </c>
      <c r="W516" s="382">
        <v>43782</v>
      </c>
      <c r="X516" s="382">
        <v>46026</v>
      </c>
      <c r="Y516" s="382">
        <v>48270</v>
      </c>
      <c r="Z516" s="382">
        <v>50514</v>
      </c>
      <c r="AA516" s="383">
        <v>52758</v>
      </c>
      <c r="AB516" s="381">
        <v>44900</v>
      </c>
      <c r="AC516" s="382">
        <v>59250</v>
      </c>
      <c r="AD516" s="382">
        <v>62842</v>
      </c>
      <c r="AE516" s="382">
        <v>66434</v>
      </c>
      <c r="AF516" s="382">
        <v>70026</v>
      </c>
      <c r="AG516" s="382">
        <v>73618</v>
      </c>
      <c r="AH516" s="382">
        <v>77210</v>
      </c>
      <c r="AI516" s="382">
        <v>80802</v>
      </c>
      <c r="AJ516" s="383">
        <v>84394</v>
      </c>
      <c r="AL516" s="381">
        <v>28150</v>
      </c>
      <c r="AM516" s="382">
        <v>37200</v>
      </c>
      <c r="AN516" s="382">
        <v>39452</v>
      </c>
      <c r="AO516" s="382">
        <v>41704</v>
      </c>
      <c r="AP516" s="382">
        <v>43956</v>
      </c>
      <c r="AQ516" s="382">
        <v>46208</v>
      </c>
      <c r="AR516" s="382">
        <v>48460</v>
      </c>
      <c r="AS516" s="382">
        <v>50712</v>
      </c>
      <c r="AT516" s="383">
        <v>52964</v>
      </c>
      <c r="AU516" s="381">
        <v>45050</v>
      </c>
      <c r="AV516" s="382">
        <v>59450</v>
      </c>
      <c r="AW516" s="382">
        <v>63054</v>
      </c>
      <c r="AX516" s="382">
        <v>66658</v>
      </c>
      <c r="AY516" s="382">
        <v>70262</v>
      </c>
      <c r="AZ516" s="382">
        <v>73866</v>
      </c>
      <c r="BA516" s="382">
        <v>77470</v>
      </c>
      <c r="BB516" s="382">
        <v>81074</v>
      </c>
      <c r="BC516" s="383">
        <v>84678</v>
      </c>
      <c r="BE516">
        <v>31450</v>
      </c>
      <c r="BF516">
        <v>41550</v>
      </c>
      <c r="BG516">
        <v>44066</v>
      </c>
      <c r="BH516">
        <v>46582</v>
      </c>
      <c r="BI516">
        <v>49098</v>
      </c>
      <c r="BJ516">
        <v>51614</v>
      </c>
      <c r="BK516">
        <v>54130</v>
      </c>
      <c r="BL516">
        <v>56646</v>
      </c>
      <c r="BM516">
        <v>59162</v>
      </c>
      <c r="BN516">
        <v>50300</v>
      </c>
      <c r="BO516">
        <v>66400</v>
      </c>
      <c r="BP516">
        <v>70424</v>
      </c>
      <c r="BQ516">
        <v>74448</v>
      </c>
      <c r="BR516">
        <v>78472</v>
      </c>
      <c r="BS516">
        <v>82496</v>
      </c>
      <c r="BT516">
        <v>86520</v>
      </c>
      <c r="BU516">
        <v>90544</v>
      </c>
      <c r="BV516">
        <v>94568</v>
      </c>
    </row>
    <row r="517" spans="1:74" x14ac:dyDescent="0.35">
      <c r="A517" s="298" t="s">
        <v>707</v>
      </c>
      <c r="C517" s="300">
        <v>35750</v>
      </c>
      <c r="D517" s="300">
        <v>35750</v>
      </c>
      <c r="E517" s="300">
        <v>41112.5</v>
      </c>
      <c r="F517" s="300">
        <v>41112.5</v>
      </c>
      <c r="G517" s="300">
        <v>41112.5</v>
      </c>
      <c r="H517" s="300">
        <v>41112.5</v>
      </c>
      <c r="I517" s="300">
        <v>41112.5</v>
      </c>
      <c r="J517" s="300">
        <v>42250</v>
      </c>
      <c r="K517" s="300">
        <v>44800</v>
      </c>
      <c r="L517" s="300">
        <v>47400</v>
      </c>
      <c r="M517" s="300">
        <v>49950</v>
      </c>
      <c r="N517" s="300">
        <v>52500</v>
      </c>
      <c r="O517" s="300">
        <v>55050</v>
      </c>
      <c r="P517" s="300">
        <v>57600</v>
      </c>
      <c r="Q517" s="300">
        <v>60200</v>
      </c>
      <c r="S517" s="381">
        <v>32950</v>
      </c>
      <c r="T517" s="382">
        <v>43500</v>
      </c>
      <c r="U517" s="382">
        <v>46136</v>
      </c>
      <c r="V517" s="382">
        <v>48772</v>
      </c>
      <c r="W517" s="382">
        <v>51408</v>
      </c>
      <c r="X517" s="382">
        <v>54044</v>
      </c>
      <c r="Y517" s="382">
        <v>56680</v>
      </c>
      <c r="Z517" s="382">
        <v>59316</v>
      </c>
      <c r="AA517" s="383">
        <v>61952</v>
      </c>
      <c r="AB517" s="381">
        <v>52700</v>
      </c>
      <c r="AC517" s="382">
        <v>69550</v>
      </c>
      <c r="AD517" s="382">
        <v>73766</v>
      </c>
      <c r="AE517" s="382">
        <v>77982</v>
      </c>
      <c r="AF517" s="382">
        <v>82198</v>
      </c>
      <c r="AG517" s="382">
        <v>86414</v>
      </c>
      <c r="AH517" s="382">
        <v>90630</v>
      </c>
      <c r="AI517" s="382">
        <v>94846</v>
      </c>
      <c r="AJ517" s="383">
        <v>99062</v>
      </c>
      <c r="AL517" s="381">
        <v>33600</v>
      </c>
      <c r="AM517" s="382">
        <v>44400</v>
      </c>
      <c r="AN517" s="382">
        <v>47088</v>
      </c>
      <c r="AO517" s="382">
        <v>49776</v>
      </c>
      <c r="AP517" s="382">
        <v>52464</v>
      </c>
      <c r="AQ517" s="382">
        <v>55152</v>
      </c>
      <c r="AR517" s="382">
        <v>57840</v>
      </c>
      <c r="AS517" s="382">
        <v>60528</v>
      </c>
      <c r="AT517" s="383">
        <v>63216</v>
      </c>
      <c r="AU517" s="381">
        <v>53750</v>
      </c>
      <c r="AV517" s="382">
        <v>70950</v>
      </c>
      <c r="AW517" s="382">
        <v>75250</v>
      </c>
      <c r="AX517" s="382">
        <v>79550</v>
      </c>
      <c r="AY517" s="382">
        <v>83850</v>
      </c>
      <c r="AZ517" s="382">
        <v>88150</v>
      </c>
      <c r="BA517" s="382">
        <v>92450</v>
      </c>
      <c r="BB517" s="382">
        <v>96750</v>
      </c>
      <c r="BC517" s="383">
        <v>101050</v>
      </c>
      <c r="BE517">
        <v>37550</v>
      </c>
      <c r="BF517">
        <v>49600</v>
      </c>
      <c r="BG517">
        <v>52604</v>
      </c>
      <c r="BH517">
        <v>55608</v>
      </c>
      <c r="BI517">
        <v>58612</v>
      </c>
      <c r="BJ517">
        <v>61616</v>
      </c>
      <c r="BK517">
        <v>64620</v>
      </c>
      <c r="BL517">
        <v>67624</v>
      </c>
      <c r="BM517">
        <v>70628</v>
      </c>
      <c r="BN517">
        <v>60100</v>
      </c>
      <c r="BO517">
        <v>79350</v>
      </c>
      <c r="BP517">
        <v>84158</v>
      </c>
      <c r="BQ517">
        <v>88966</v>
      </c>
      <c r="BR517">
        <v>93774</v>
      </c>
      <c r="BS517">
        <v>98582</v>
      </c>
      <c r="BT517">
        <v>103390</v>
      </c>
      <c r="BU517">
        <v>108198</v>
      </c>
      <c r="BV517">
        <v>113006</v>
      </c>
    </row>
    <row r="518" spans="1:74" x14ac:dyDescent="0.35">
      <c r="A518" s="298" t="s">
        <v>708</v>
      </c>
      <c r="C518" s="300">
        <v>35750</v>
      </c>
      <c r="D518" s="300">
        <v>35750</v>
      </c>
      <c r="E518" s="300">
        <v>41112.5</v>
      </c>
      <c r="F518" s="300">
        <v>41112.5</v>
      </c>
      <c r="G518" s="300">
        <v>41112.5</v>
      </c>
      <c r="H518" s="300">
        <v>41112.5</v>
      </c>
      <c r="I518" s="300">
        <v>41112.5</v>
      </c>
      <c r="J518" s="300">
        <v>41112.5</v>
      </c>
      <c r="K518" s="300">
        <v>41112.5</v>
      </c>
      <c r="L518" s="300">
        <v>42850</v>
      </c>
      <c r="M518" s="300">
        <v>45200</v>
      </c>
      <c r="N518" s="300">
        <v>47500</v>
      </c>
      <c r="O518" s="300">
        <v>49800</v>
      </c>
      <c r="P518" s="300">
        <v>52150</v>
      </c>
      <c r="Q518" s="300">
        <v>54450</v>
      </c>
      <c r="S518" s="381">
        <v>28950</v>
      </c>
      <c r="T518" s="382">
        <v>38250</v>
      </c>
      <c r="U518" s="382">
        <v>40566</v>
      </c>
      <c r="V518" s="382">
        <v>42882</v>
      </c>
      <c r="W518" s="382">
        <v>45198</v>
      </c>
      <c r="X518" s="382">
        <v>47514</v>
      </c>
      <c r="Y518" s="382">
        <v>49830</v>
      </c>
      <c r="Z518" s="382">
        <v>52146</v>
      </c>
      <c r="AA518" s="383">
        <v>54462</v>
      </c>
      <c r="AB518" s="381">
        <v>46300</v>
      </c>
      <c r="AC518" s="382">
        <v>61100</v>
      </c>
      <c r="AD518" s="382">
        <v>64804</v>
      </c>
      <c r="AE518" s="382">
        <v>68508</v>
      </c>
      <c r="AF518" s="382">
        <v>72212</v>
      </c>
      <c r="AG518" s="382">
        <v>75916</v>
      </c>
      <c r="AH518" s="382">
        <v>79620</v>
      </c>
      <c r="AI518" s="382">
        <v>83324</v>
      </c>
      <c r="AJ518" s="383">
        <v>87028</v>
      </c>
      <c r="AL518" s="381">
        <v>29000</v>
      </c>
      <c r="AM518" s="382">
        <v>38300</v>
      </c>
      <c r="AN518" s="382">
        <v>40620</v>
      </c>
      <c r="AO518" s="382">
        <v>42940</v>
      </c>
      <c r="AP518" s="382">
        <v>45260</v>
      </c>
      <c r="AQ518" s="382">
        <v>47580</v>
      </c>
      <c r="AR518" s="382">
        <v>49900</v>
      </c>
      <c r="AS518" s="382">
        <v>52220</v>
      </c>
      <c r="AT518" s="383">
        <v>54540</v>
      </c>
      <c r="AU518" s="381">
        <v>46400</v>
      </c>
      <c r="AV518" s="382">
        <v>61250</v>
      </c>
      <c r="AW518" s="382">
        <v>64962</v>
      </c>
      <c r="AX518" s="382">
        <v>68674</v>
      </c>
      <c r="AY518" s="382">
        <v>72386</v>
      </c>
      <c r="AZ518" s="382">
        <v>76098</v>
      </c>
      <c r="BA518" s="382">
        <v>79810</v>
      </c>
      <c r="BB518" s="382">
        <v>83522</v>
      </c>
      <c r="BC518" s="383">
        <v>87234</v>
      </c>
      <c r="BE518">
        <v>31850</v>
      </c>
      <c r="BF518">
        <v>42050</v>
      </c>
      <c r="BG518">
        <v>44598</v>
      </c>
      <c r="BH518">
        <v>47146</v>
      </c>
      <c r="BI518">
        <v>49694</v>
      </c>
      <c r="BJ518">
        <v>52242</v>
      </c>
      <c r="BK518">
        <v>54790</v>
      </c>
      <c r="BL518">
        <v>57338</v>
      </c>
      <c r="BM518">
        <v>59886</v>
      </c>
      <c r="BN518">
        <v>50950</v>
      </c>
      <c r="BO518">
        <v>67250</v>
      </c>
      <c r="BP518">
        <v>71326</v>
      </c>
      <c r="BQ518">
        <v>75402</v>
      </c>
      <c r="BR518">
        <v>79478</v>
      </c>
      <c r="BS518">
        <v>83554</v>
      </c>
      <c r="BT518">
        <v>87630</v>
      </c>
      <c r="BU518">
        <v>91706</v>
      </c>
      <c r="BV518">
        <v>95782</v>
      </c>
    </row>
    <row r="519" spans="1:74" x14ac:dyDescent="0.35">
      <c r="A519" s="298" t="s">
        <v>709</v>
      </c>
      <c r="C519" s="300">
        <v>35750</v>
      </c>
      <c r="D519" s="300">
        <v>35750</v>
      </c>
      <c r="E519" s="300">
        <v>41112.5</v>
      </c>
      <c r="F519" s="300">
        <v>41112.5</v>
      </c>
      <c r="G519" s="300">
        <v>41112.5</v>
      </c>
      <c r="H519" s="300">
        <v>41112.5</v>
      </c>
      <c r="I519" s="300">
        <v>41112.5</v>
      </c>
      <c r="J519" s="300">
        <v>41112.5</v>
      </c>
      <c r="K519" s="300">
        <v>41112.5</v>
      </c>
      <c r="L519" s="300">
        <v>41550</v>
      </c>
      <c r="M519" s="300">
        <v>43800</v>
      </c>
      <c r="N519" s="300">
        <v>46050</v>
      </c>
      <c r="O519" s="300">
        <v>48250</v>
      </c>
      <c r="P519" s="300">
        <v>50500</v>
      </c>
      <c r="Q519" s="300">
        <v>52750</v>
      </c>
      <c r="S519" s="381">
        <v>28050</v>
      </c>
      <c r="T519" s="382">
        <v>37050</v>
      </c>
      <c r="U519" s="382">
        <v>39294</v>
      </c>
      <c r="V519" s="382">
        <v>41538</v>
      </c>
      <c r="W519" s="382">
        <v>43782</v>
      </c>
      <c r="X519" s="382">
        <v>46026</v>
      </c>
      <c r="Y519" s="382">
        <v>48270</v>
      </c>
      <c r="Z519" s="382">
        <v>50514</v>
      </c>
      <c r="AA519" s="383">
        <v>52758</v>
      </c>
      <c r="AB519" s="381">
        <v>44900</v>
      </c>
      <c r="AC519" s="382">
        <v>59250</v>
      </c>
      <c r="AD519" s="382">
        <v>62842</v>
      </c>
      <c r="AE519" s="382">
        <v>66434</v>
      </c>
      <c r="AF519" s="382">
        <v>70026</v>
      </c>
      <c r="AG519" s="382">
        <v>73618</v>
      </c>
      <c r="AH519" s="382">
        <v>77210</v>
      </c>
      <c r="AI519" s="382">
        <v>80802</v>
      </c>
      <c r="AJ519" s="383">
        <v>84394</v>
      </c>
      <c r="AL519" s="381">
        <v>28700</v>
      </c>
      <c r="AM519" s="382">
        <v>37900</v>
      </c>
      <c r="AN519" s="382">
        <v>40196</v>
      </c>
      <c r="AO519" s="382">
        <v>42492</v>
      </c>
      <c r="AP519" s="382">
        <v>44788</v>
      </c>
      <c r="AQ519" s="382">
        <v>47084</v>
      </c>
      <c r="AR519" s="382">
        <v>49380</v>
      </c>
      <c r="AS519" s="382">
        <v>51676</v>
      </c>
      <c r="AT519" s="383">
        <v>53972</v>
      </c>
      <c r="AU519" s="381">
        <v>45900</v>
      </c>
      <c r="AV519" s="382">
        <v>60600</v>
      </c>
      <c r="AW519" s="382">
        <v>64272</v>
      </c>
      <c r="AX519" s="382">
        <v>67944</v>
      </c>
      <c r="AY519" s="382">
        <v>71616</v>
      </c>
      <c r="AZ519" s="382">
        <v>75288</v>
      </c>
      <c r="BA519" s="382">
        <v>78960</v>
      </c>
      <c r="BB519" s="382">
        <v>82632</v>
      </c>
      <c r="BC519" s="383">
        <v>86304</v>
      </c>
      <c r="BE519">
        <v>31750</v>
      </c>
      <c r="BF519">
        <v>41950</v>
      </c>
      <c r="BG519">
        <v>44490</v>
      </c>
      <c r="BH519">
        <v>47030</v>
      </c>
      <c r="BI519">
        <v>49570</v>
      </c>
      <c r="BJ519">
        <v>52110</v>
      </c>
      <c r="BK519">
        <v>54650</v>
      </c>
      <c r="BL519">
        <v>57190</v>
      </c>
      <c r="BM519">
        <v>59730</v>
      </c>
      <c r="BN519">
        <v>50800</v>
      </c>
      <c r="BO519">
        <v>67050</v>
      </c>
      <c r="BP519">
        <v>71114</v>
      </c>
      <c r="BQ519">
        <v>75178</v>
      </c>
      <c r="BR519">
        <v>79242</v>
      </c>
      <c r="BS519">
        <v>83306</v>
      </c>
      <c r="BT519">
        <v>87370</v>
      </c>
      <c r="BU519">
        <v>91434</v>
      </c>
      <c r="BV519">
        <v>95498</v>
      </c>
    </row>
    <row r="520" spans="1:74" x14ac:dyDescent="0.35">
      <c r="A520" s="298" t="s">
        <v>710</v>
      </c>
      <c r="C520" s="300">
        <v>35750</v>
      </c>
      <c r="D520" s="300">
        <v>35750</v>
      </c>
      <c r="E520" s="300">
        <v>41112.5</v>
      </c>
      <c r="F520" s="300">
        <v>41112.5</v>
      </c>
      <c r="G520" s="300">
        <v>41112.5</v>
      </c>
      <c r="H520" s="300">
        <v>41112.5</v>
      </c>
      <c r="I520" s="300">
        <v>41112.5</v>
      </c>
      <c r="J520" s="300">
        <v>41112.5</v>
      </c>
      <c r="K520" s="300">
        <v>41112.5</v>
      </c>
      <c r="L520" s="300">
        <v>41550</v>
      </c>
      <c r="M520" s="300">
        <v>43800</v>
      </c>
      <c r="N520" s="300">
        <v>46050</v>
      </c>
      <c r="O520" s="300">
        <v>48250</v>
      </c>
      <c r="P520" s="300">
        <v>50500</v>
      </c>
      <c r="Q520" s="300">
        <v>52750</v>
      </c>
      <c r="S520" s="381">
        <v>28050</v>
      </c>
      <c r="T520" s="382">
        <v>37050</v>
      </c>
      <c r="U520" s="382">
        <v>39294</v>
      </c>
      <c r="V520" s="382">
        <v>41538</v>
      </c>
      <c r="W520" s="382">
        <v>43782</v>
      </c>
      <c r="X520" s="382">
        <v>46026</v>
      </c>
      <c r="Y520" s="382">
        <v>48270</v>
      </c>
      <c r="Z520" s="382">
        <v>50514</v>
      </c>
      <c r="AA520" s="383">
        <v>52758</v>
      </c>
      <c r="AB520" s="381">
        <v>44900</v>
      </c>
      <c r="AC520" s="382">
        <v>59250</v>
      </c>
      <c r="AD520" s="382">
        <v>62842</v>
      </c>
      <c r="AE520" s="382">
        <v>66434</v>
      </c>
      <c r="AF520" s="382">
        <v>70026</v>
      </c>
      <c r="AG520" s="382">
        <v>73618</v>
      </c>
      <c r="AH520" s="382">
        <v>77210</v>
      </c>
      <c r="AI520" s="382">
        <v>80802</v>
      </c>
      <c r="AJ520" s="383">
        <v>84394</v>
      </c>
      <c r="AL520" s="381">
        <v>28150</v>
      </c>
      <c r="AM520" s="382">
        <v>37200</v>
      </c>
      <c r="AN520" s="382">
        <v>39452</v>
      </c>
      <c r="AO520" s="382">
        <v>41704</v>
      </c>
      <c r="AP520" s="382">
        <v>43956</v>
      </c>
      <c r="AQ520" s="382">
        <v>46208</v>
      </c>
      <c r="AR520" s="382">
        <v>48460</v>
      </c>
      <c r="AS520" s="382">
        <v>50712</v>
      </c>
      <c r="AT520" s="383">
        <v>52964</v>
      </c>
      <c r="AU520" s="381">
        <v>45050</v>
      </c>
      <c r="AV520" s="382">
        <v>59450</v>
      </c>
      <c r="AW520" s="382">
        <v>63054</v>
      </c>
      <c r="AX520" s="382">
        <v>66658</v>
      </c>
      <c r="AY520" s="382">
        <v>70262</v>
      </c>
      <c r="AZ520" s="382">
        <v>73866</v>
      </c>
      <c r="BA520" s="382">
        <v>77470</v>
      </c>
      <c r="BB520" s="382">
        <v>81074</v>
      </c>
      <c r="BC520" s="383">
        <v>84678</v>
      </c>
      <c r="BE520">
        <v>31450</v>
      </c>
      <c r="BF520">
        <v>41550</v>
      </c>
      <c r="BG520">
        <v>44066</v>
      </c>
      <c r="BH520">
        <v>46582</v>
      </c>
      <c r="BI520">
        <v>49098</v>
      </c>
      <c r="BJ520">
        <v>51614</v>
      </c>
      <c r="BK520">
        <v>54130</v>
      </c>
      <c r="BL520">
        <v>56646</v>
      </c>
      <c r="BM520">
        <v>59162</v>
      </c>
      <c r="BN520">
        <v>50300</v>
      </c>
      <c r="BO520">
        <v>66400</v>
      </c>
      <c r="BP520">
        <v>70424</v>
      </c>
      <c r="BQ520">
        <v>74448</v>
      </c>
      <c r="BR520">
        <v>78472</v>
      </c>
      <c r="BS520">
        <v>82496</v>
      </c>
      <c r="BT520">
        <v>86520</v>
      </c>
      <c r="BU520">
        <v>90544</v>
      </c>
      <c r="BV520">
        <v>94568</v>
      </c>
    </row>
    <row r="521" spans="1:74" x14ac:dyDescent="0.35">
      <c r="A521" s="298" t="s">
        <v>711</v>
      </c>
      <c r="C521" s="300">
        <v>35750</v>
      </c>
      <c r="D521" s="300">
        <v>35750</v>
      </c>
      <c r="E521" s="300">
        <v>41112.5</v>
      </c>
      <c r="F521" s="300">
        <v>41112.5</v>
      </c>
      <c r="G521" s="300">
        <v>41112.5</v>
      </c>
      <c r="H521" s="300">
        <v>41112.5</v>
      </c>
      <c r="I521" s="300">
        <v>41112.5</v>
      </c>
      <c r="J521" s="300">
        <v>41112.5</v>
      </c>
      <c r="K521" s="300">
        <v>41112.5</v>
      </c>
      <c r="L521" s="300">
        <v>41550</v>
      </c>
      <c r="M521" s="300">
        <v>43800</v>
      </c>
      <c r="N521" s="300">
        <v>46050</v>
      </c>
      <c r="O521" s="300">
        <v>48250</v>
      </c>
      <c r="P521" s="300">
        <v>50500</v>
      </c>
      <c r="Q521" s="300">
        <v>52750</v>
      </c>
      <c r="S521" s="381">
        <v>28050</v>
      </c>
      <c r="T521" s="382">
        <v>37050</v>
      </c>
      <c r="U521" s="382">
        <v>39294</v>
      </c>
      <c r="V521" s="382">
        <v>41538</v>
      </c>
      <c r="W521" s="382">
        <v>43782</v>
      </c>
      <c r="X521" s="382">
        <v>46026</v>
      </c>
      <c r="Y521" s="382">
        <v>48270</v>
      </c>
      <c r="Z521" s="382">
        <v>50514</v>
      </c>
      <c r="AA521" s="383">
        <v>52758</v>
      </c>
      <c r="AB521" s="381">
        <v>44900</v>
      </c>
      <c r="AC521" s="382">
        <v>59250</v>
      </c>
      <c r="AD521" s="382">
        <v>62842</v>
      </c>
      <c r="AE521" s="382">
        <v>66434</v>
      </c>
      <c r="AF521" s="382">
        <v>70026</v>
      </c>
      <c r="AG521" s="382">
        <v>73618</v>
      </c>
      <c r="AH521" s="382">
        <v>77210</v>
      </c>
      <c r="AI521" s="382">
        <v>80802</v>
      </c>
      <c r="AJ521" s="383">
        <v>84394</v>
      </c>
      <c r="AL521" s="381">
        <v>28150</v>
      </c>
      <c r="AM521" s="382">
        <v>37200</v>
      </c>
      <c r="AN521" s="382">
        <v>39452</v>
      </c>
      <c r="AO521" s="382">
        <v>41704</v>
      </c>
      <c r="AP521" s="382">
        <v>43956</v>
      </c>
      <c r="AQ521" s="382">
        <v>46208</v>
      </c>
      <c r="AR521" s="382">
        <v>48460</v>
      </c>
      <c r="AS521" s="382">
        <v>50712</v>
      </c>
      <c r="AT521" s="383">
        <v>52964</v>
      </c>
      <c r="AU521" s="381">
        <v>45050</v>
      </c>
      <c r="AV521" s="382">
        <v>59450</v>
      </c>
      <c r="AW521" s="382">
        <v>63054</v>
      </c>
      <c r="AX521" s="382">
        <v>66658</v>
      </c>
      <c r="AY521" s="382">
        <v>70262</v>
      </c>
      <c r="AZ521" s="382">
        <v>73866</v>
      </c>
      <c r="BA521" s="382">
        <v>77470</v>
      </c>
      <c r="BB521" s="382">
        <v>81074</v>
      </c>
      <c r="BC521" s="383">
        <v>84678</v>
      </c>
      <c r="BE521">
        <v>31450</v>
      </c>
      <c r="BF521">
        <v>41550</v>
      </c>
      <c r="BG521">
        <v>44066</v>
      </c>
      <c r="BH521">
        <v>46582</v>
      </c>
      <c r="BI521">
        <v>49098</v>
      </c>
      <c r="BJ521">
        <v>51614</v>
      </c>
      <c r="BK521">
        <v>54130</v>
      </c>
      <c r="BL521">
        <v>56646</v>
      </c>
      <c r="BM521">
        <v>59162</v>
      </c>
      <c r="BN521">
        <v>50300</v>
      </c>
      <c r="BO521">
        <v>66400</v>
      </c>
      <c r="BP521">
        <v>70424</v>
      </c>
      <c r="BQ521">
        <v>74448</v>
      </c>
      <c r="BR521">
        <v>78472</v>
      </c>
      <c r="BS521">
        <v>82496</v>
      </c>
      <c r="BT521">
        <v>86520</v>
      </c>
      <c r="BU521">
        <v>90544</v>
      </c>
      <c r="BV521">
        <v>94568</v>
      </c>
    </row>
    <row r="522" spans="1:74" x14ac:dyDescent="0.35">
      <c r="A522" s="298" t="s">
        <v>712</v>
      </c>
      <c r="C522" s="300">
        <v>35750</v>
      </c>
      <c r="D522" s="300">
        <v>35750</v>
      </c>
      <c r="E522" s="300">
        <v>41112.5</v>
      </c>
      <c r="F522" s="300">
        <v>41112.5</v>
      </c>
      <c r="G522" s="300">
        <v>41112.5</v>
      </c>
      <c r="H522" s="300">
        <v>41112.5</v>
      </c>
      <c r="I522" s="300">
        <v>41112.5</v>
      </c>
      <c r="J522" s="300">
        <v>41450</v>
      </c>
      <c r="K522" s="300">
        <v>44000</v>
      </c>
      <c r="L522" s="300">
        <v>46500</v>
      </c>
      <c r="M522" s="300">
        <v>49000</v>
      </c>
      <c r="N522" s="300">
        <v>51500</v>
      </c>
      <c r="O522" s="300">
        <v>54050</v>
      </c>
      <c r="P522" s="300">
        <v>56550</v>
      </c>
      <c r="Q522" s="300">
        <v>59050</v>
      </c>
      <c r="S522" s="381">
        <v>31400</v>
      </c>
      <c r="T522" s="382">
        <v>41450</v>
      </c>
      <c r="U522" s="382">
        <v>43962</v>
      </c>
      <c r="V522" s="382">
        <v>46474</v>
      </c>
      <c r="W522" s="382">
        <v>48986</v>
      </c>
      <c r="X522" s="382">
        <v>51498</v>
      </c>
      <c r="Y522" s="382">
        <v>54010</v>
      </c>
      <c r="Z522" s="382">
        <v>56522</v>
      </c>
      <c r="AA522" s="383">
        <v>59034</v>
      </c>
      <c r="AB522" s="381">
        <v>50250</v>
      </c>
      <c r="AC522" s="382">
        <v>66350</v>
      </c>
      <c r="AD522" s="382">
        <v>70370</v>
      </c>
      <c r="AE522" s="382">
        <v>74390</v>
      </c>
      <c r="AF522" s="382">
        <v>78410</v>
      </c>
      <c r="AG522" s="382">
        <v>82430</v>
      </c>
      <c r="AH522" s="382">
        <v>86450</v>
      </c>
      <c r="AI522" s="382">
        <v>90470</v>
      </c>
      <c r="AJ522" s="383">
        <v>94490</v>
      </c>
      <c r="AL522" s="381">
        <v>31400</v>
      </c>
      <c r="AM522" s="382">
        <v>41450</v>
      </c>
      <c r="AN522" s="382">
        <v>43962</v>
      </c>
      <c r="AO522" s="382">
        <v>46474</v>
      </c>
      <c r="AP522" s="382">
        <v>48986</v>
      </c>
      <c r="AQ522" s="382">
        <v>51498</v>
      </c>
      <c r="AR522" s="382">
        <v>54010</v>
      </c>
      <c r="AS522" s="382">
        <v>56522</v>
      </c>
      <c r="AT522" s="383">
        <v>59034</v>
      </c>
      <c r="AU522" s="381">
        <v>50250</v>
      </c>
      <c r="AV522" s="382">
        <v>66350</v>
      </c>
      <c r="AW522" s="382">
        <v>70370</v>
      </c>
      <c r="AX522" s="382">
        <v>74390</v>
      </c>
      <c r="AY522" s="382">
        <v>78410</v>
      </c>
      <c r="AZ522" s="382">
        <v>82430</v>
      </c>
      <c r="BA522" s="382">
        <v>86450</v>
      </c>
      <c r="BB522" s="382">
        <v>90470</v>
      </c>
      <c r="BC522" s="383">
        <v>94490</v>
      </c>
      <c r="BE522">
        <v>32500</v>
      </c>
      <c r="BF522">
        <v>42900</v>
      </c>
      <c r="BG522">
        <v>45500</v>
      </c>
      <c r="BH522">
        <v>48100</v>
      </c>
      <c r="BI522">
        <v>50700</v>
      </c>
      <c r="BJ522">
        <v>53300</v>
      </c>
      <c r="BK522">
        <v>55900</v>
      </c>
      <c r="BL522">
        <v>58500</v>
      </c>
      <c r="BM522">
        <v>61100</v>
      </c>
      <c r="BN522">
        <v>52000</v>
      </c>
      <c r="BO522">
        <v>68650</v>
      </c>
      <c r="BP522">
        <v>72810</v>
      </c>
      <c r="BQ522">
        <v>76970</v>
      </c>
      <c r="BR522">
        <v>81130</v>
      </c>
      <c r="BS522">
        <v>85290</v>
      </c>
      <c r="BT522">
        <v>89450</v>
      </c>
      <c r="BU522">
        <v>93610</v>
      </c>
      <c r="BV522">
        <v>97770</v>
      </c>
    </row>
    <row r="523" spans="1:74" x14ac:dyDescent="0.35">
      <c r="A523" s="298" t="s">
        <v>713</v>
      </c>
      <c r="C523" s="300">
        <v>35750</v>
      </c>
      <c r="D523" s="300">
        <v>35750</v>
      </c>
      <c r="E523" s="300">
        <v>41112.5</v>
      </c>
      <c r="F523" s="300">
        <v>41112.5</v>
      </c>
      <c r="G523" s="300">
        <v>41112.5</v>
      </c>
      <c r="H523" s="300">
        <v>41112.5</v>
      </c>
      <c r="I523" s="300">
        <v>41112.5</v>
      </c>
      <c r="J523" s="300">
        <v>41650</v>
      </c>
      <c r="K523" s="300">
        <v>44200</v>
      </c>
      <c r="L523" s="300">
        <v>46700</v>
      </c>
      <c r="M523" s="300">
        <v>49250</v>
      </c>
      <c r="N523" s="300">
        <v>51750</v>
      </c>
      <c r="O523" s="300">
        <v>54300</v>
      </c>
      <c r="P523" s="300">
        <v>56800</v>
      </c>
      <c r="Q523" s="300">
        <v>59350</v>
      </c>
      <c r="S523" s="381">
        <v>31550</v>
      </c>
      <c r="T523" s="382">
        <v>41650</v>
      </c>
      <c r="U523" s="382">
        <v>44174</v>
      </c>
      <c r="V523" s="382">
        <v>46698</v>
      </c>
      <c r="W523" s="382">
        <v>49222</v>
      </c>
      <c r="X523" s="382">
        <v>51746</v>
      </c>
      <c r="Y523" s="382">
        <v>54270</v>
      </c>
      <c r="Z523" s="382">
        <v>56794</v>
      </c>
      <c r="AA523" s="383">
        <v>59318</v>
      </c>
      <c r="AB523" s="381">
        <v>50500</v>
      </c>
      <c r="AC523" s="382">
        <v>66650</v>
      </c>
      <c r="AD523" s="382">
        <v>70690</v>
      </c>
      <c r="AE523" s="382">
        <v>74730</v>
      </c>
      <c r="AF523" s="382">
        <v>78770</v>
      </c>
      <c r="AG523" s="382">
        <v>82810</v>
      </c>
      <c r="AH523" s="382">
        <v>86850</v>
      </c>
      <c r="AI523" s="382">
        <v>90890</v>
      </c>
      <c r="AJ523" s="383">
        <v>94930</v>
      </c>
      <c r="AL523" s="381">
        <v>31900</v>
      </c>
      <c r="AM523" s="382">
        <v>42150</v>
      </c>
      <c r="AN523" s="382">
        <v>44702</v>
      </c>
      <c r="AO523" s="382">
        <v>47254</v>
      </c>
      <c r="AP523" s="382">
        <v>49806</v>
      </c>
      <c r="AQ523" s="382">
        <v>52358</v>
      </c>
      <c r="AR523" s="382">
        <v>54910</v>
      </c>
      <c r="AS523" s="382">
        <v>57462</v>
      </c>
      <c r="AT523" s="383">
        <v>60014</v>
      </c>
      <c r="AU523" s="381">
        <v>51050</v>
      </c>
      <c r="AV523" s="382">
        <v>67400</v>
      </c>
      <c r="AW523" s="382">
        <v>71484</v>
      </c>
      <c r="AX523" s="382">
        <v>75568</v>
      </c>
      <c r="AY523" s="382">
        <v>79652</v>
      </c>
      <c r="AZ523" s="382">
        <v>83736</v>
      </c>
      <c r="BA523" s="382">
        <v>87820</v>
      </c>
      <c r="BB523" s="382">
        <v>91904</v>
      </c>
      <c r="BC523" s="383">
        <v>95988</v>
      </c>
      <c r="BE523">
        <v>34800</v>
      </c>
      <c r="BF523">
        <v>45950</v>
      </c>
      <c r="BG523">
        <v>48734</v>
      </c>
      <c r="BH523">
        <v>51518</v>
      </c>
      <c r="BI523">
        <v>54302</v>
      </c>
      <c r="BJ523">
        <v>57086</v>
      </c>
      <c r="BK523">
        <v>59870</v>
      </c>
      <c r="BL523">
        <v>62654</v>
      </c>
      <c r="BM523">
        <v>65438</v>
      </c>
      <c r="BN523">
        <v>55700</v>
      </c>
      <c r="BO523">
        <v>73500</v>
      </c>
      <c r="BP523">
        <v>77956</v>
      </c>
      <c r="BQ523">
        <v>82412</v>
      </c>
      <c r="BR523">
        <v>86868</v>
      </c>
      <c r="BS523">
        <v>91324</v>
      </c>
      <c r="BT523">
        <v>95780</v>
      </c>
      <c r="BU523">
        <v>100236</v>
      </c>
      <c r="BV523">
        <v>104692</v>
      </c>
    </row>
    <row r="524" spans="1:74" x14ac:dyDescent="0.35">
      <c r="A524" s="298" t="s">
        <v>714</v>
      </c>
      <c r="C524" s="300">
        <v>35750</v>
      </c>
      <c r="D524" s="300">
        <v>35750</v>
      </c>
      <c r="E524" s="300">
        <v>41112.5</v>
      </c>
      <c r="F524" s="300">
        <v>41112.5</v>
      </c>
      <c r="G524" s="300">
        <v>41112.5</v>
      </c>
      <c r="H524" s="300">
        <v>41112.5</v>
      </c>
      <c r="I524" s="300">
        <v>41112.5</v>
      </c>
      <c r="J524" s="300">
        <v>41112.5</v>
      </c>
      <c r="K524" s="300">
        <v>41112.5</v>
      </c>
      <c r="L524" s="300">
        <v>41550</v>
      </c>
      <c r="M524" s="300">
        <v>43800</v>
      </c>
      <c r="N524" s="300">
        <v>46050</v>
      </c>
      <c r="O524" s="300">
        <v>48250</v>
      </c>
      <c r="P524" s="300">
        <v>50500</v>
      </c>
      <c r="Q524" s="300">
        <v>52750</v>
      </c>
      <c r="S524" s="381">
        <v>28050</v>
      </c>
      <c r="T524" s="382">
        <v>37050</v>
      </c>
      <c r="U524" s="382">
        <v>39294</v>
      </c>
      <c r="V524" s="382">
        <v>41538</v>
      </c>
      <c r="W524" s="382">
        <v>43782</v>
      </c>
      <c r="X524" s="382">
        <v>46026</v>
      </c>
      <c r="Y524" s="382">
        <v>48270</v>
      </c>
      <c r="Z524" s="382">
        <v>50514</v>
      </c>
      <c r="AA524" s="383">
        <v>52758</v>
      </c>
      <c r="AB524" s="381">
        <v>44900</v>
      </c>
      <c r="AC524" s="382">
        <v>59250</v>
      </c>
      <c r="AD524" s="382">
        <v>62842</v>
      </c>
      <c r="AE524" s="382">
        <v>66434</v>
      </c>
      <c r="AF524" s="382">
        <v>70026</v>
      </c>
      <c r="AG524" s="382">
        <v>73618</v>
      </c>
      <c r="AH524" s="382">
        <v>77210</v>
      </c>
      <c r="AI524" s="382">
        <v>80802</v>
      </c>
      <c r="AJ524" s="383">
        <v>84394</v>
      </c>
      <c r="AL524" s="381">
        <v>28150</v>
      </c>
      <c r="AM524" s="382">
        <v>37200</v>
      </c>
      <c r="AN524" s="382">
        <v>39452</v>
      </c>
      <c r="AO524" s="382">
        <v>41704</v>
      </c>
      <c r="AP524" s="382">
        <v>43956</v>
      </c>
      <c r="AQ524" s="382">
        <v>46208</v>
      </c>
      <c r="AR524" s="382">
        <v>48460</v>
      </c>
      <c r="AS524" s="382">
        <v>50712</v>
      </c>
      <c r="AT524" s="383">
        <v>52964</v>
      </c>
      <c r="AU524" s="381">
        <v>45050</v>
      </c>
      <c r="AV524" s="382">
        <v>59450</v>
      </c>
      <c r="AW524" s="382">
        <v>63054</v>
      </c>
      <c r="AX524" s="382">
        <v>66658</v>
      </c>
      <c r="AY524" s="382">
        <v>70262</v>
      </c>
      <c r="AZ524" s="382">
        <v>73866</v>
      </c>
      <c r="BA524" s="382">
        <v>77470</v>
      </c>
      <c r="BB524" s="382">
        <v>81074</v>
      </c>
      <c r="BC524" s="383">
        <v>84678</v>
      </c>
      <c r="BE524">
        <v>31450</v>
      </c>
      <c r="BF524">
        <v>41550</v>
      </c>
      <c r="BG524">
        <v>44066</v>
      </c>
      <c r="BH524">
        <v>46582</v>
      </c>
      <c r="BI524">
        <v>49098</v>
      </c>
      <c r="BJ524">
        <v>51614</v>
      </c>
      <c r="BK524">
        <v>54130</v>
      </c>
      <c r="BL524">
        <v>56646</v>
      </c>
      <c r="BM524">
        <v>59162</v>
      </c>
      <c r="BN524">
        <v>50300</v>
      </c>
      <c r="BO524">
        <v>66400</v>
      </c>
      <c r="BP524">
        <v>70424</v>
      </c>
      <c r="BQ524">
        <v>74448</v>
      </c>
      <c r="BR524">
        <v>78472</v>
      </c>
      <c r="BS524">
        <v>82496</v>
      </c>
      <c r="BT524">
        <v>86520</v>
      </c>
      <c r="BU524">
        <v>90544</v>
      </c>
      <c r="BV524">
        <v>94568</v>
      </c>
    </row>
    <row r="525" spans="1:74" x14ac:dyDescent="0.35">
      <c r="A525" s="298" t="s">
        <v>715</v>
      </c>
      <c r="C525" s="300">
        <v>37750</v>
      </c>
      <c r="D525" s="300">
        <v>37750</v>
      </c>
      <c r="E525" s="300">
        <v>43412.5</v>
      </c>
      <c r="F525" s="300">
        <v>43412.5</v>
      </c>
      <c r="G525" s="300">
        <v>43412.5</v>
      </c>
      <c r="H525" s="300">
        <v>43800</v>
      </c>
      <c r="I525" s="300">
        <v>46850</v>
      </c>
      <c r="J525" s="300">
        <v>49850</v>
      </c>
      <c r="K525" s="300">
        <v>52850</v>
      </c>
      <c r="L525" s="300">
        <v>55900</v>
      </c>
      <c r="M525" s="300">
        <v>58900</v>
      </c>
      <c r="N525" s="300">
        <v>61950</v>
      </c>
      <c r="O525" s="300">
        <v>64950</v>
      </c>
      <c r="P525" s="300">
        <v>67950</v>
      </c>
      <c r="Q525" s="300">
        <v>71000</v>
      </c>
      <c r="S525" s="381">
        <v>37800</v>
      </c>
      <c r="T525" s="382">
        <v>49900</v>
      </c>
      <c r="U525" s="382">
        <v>52924</v>
      </c>
      <c r="V525" s="382">
        <v>55948</v>
      </c>
      <c r="W525" s="382">
        <v>58972</v>
      </c>
      <c r="X525" s="382">
        <v>61996</v>
      </c>
      <c r="Y525" s="382">
        <v>65020</v>
      </c>
      <c r="Z525" s="382">
        <v>68044</v>
      </c>
      <c r="AA525" s="383">
        <v>71068</v>
      </c>
      <c r="AB525" s="381">
        <v>60500</v>
      </c>
      <c r="AC525" s="382">
        <v>79850</v>
      </c>
      <c r="AD525" s="382">
        <v>84690</v>
      </c>
      <c r="AE525" s="382">
        <v>89530</v>
      </c>
      <c r="AF525" s="382">
        <v>94370</v>
      </c>
      <c r="AG525" s="382">
        <v>99210</v>
      </c>
      <c r="AH525" s="382">
        <v>104050</v>
      </c>
      <c r="AI525" s="382">
        <v>108890</v>
      </c>
      <c r="AJ525" s="383">
        <v>113730</v>
      </c>
      <c r="AL525" s="381">
        <v>38350</v>
      </c>
      <c r="AM525" s="382">
        <v>50650</v>
      </c>
      <c r="AN525" s="382">
        <v>53718</v>
      </c>
      <c r="AO525" s="382">
        <v>56786</v>
      </c>
      <c r="AP525" s="382">
        <v>59854</v>
      </c>
      <c r="AQ525" s="382">
        <v>62922</v>
      </c>
      <c r="AR525" s="382">
        <v>65990</v>
      </c>
      <c r="AS525" s="382">
        <v>69058</v>
      </c>
      <c r="AT525" s="383">
        <v>72126</v>
      </c>
      <c r="AU525" s="381">
        <v>61350</v>
      </c>
      <c r="AV525" s="382">
        <v>81000</v>
      </c>
      <c r="AW525" s="382">
        <v>85908</v>
      </c>
      <c r="AX525" s="382">
        <v>90816</v>
      </c>
      <c r="AY525" s="382">
        <v>95724</v>
      </c>
      <c r="AZ525" s="382">
        <v>100632</v>
      </c>
      <c r="BA525" s="382">
        <v>105540</v>
      </c>
      <c r="BB525" s="382">
        <v>110448</v>
      </c>
      <c r="BC525" s="383">
        <v>115356</v>
      </c>
      <c r="BE525">
        <v>41350</v>
      </c>
      <c r="BF525">
        <v>54600</v>
      </c>
      <c r="BG525">
        <v>57908</v>
      </c>
      <c r="BH525">
        <v>61216</v>
      </c>
      <c r="BI525">
        <v>64524</v>
      </c>
      <c r="BJ525">
        <v>67832</v>
      </c>
      <c r="BK525">
        <v>71140</v>
      </c>
      <c r="BL525">
        <v>74448</v>
      </c>
      <c r="BM525">
        <v>77756</v>
      </c>
      <c r="BN525">
        <v>66150</v>
      </c>
      <c r="BO525">
        <v>87300</v>
      </c>
      <c r="BP525">
        <v>92592</v>
      </c>
      <c r="BQ525">
        <v>97884</v>
      </c>
      <c r="BR525">
        <v>103176</v>
      </c>
      <c r="BS525">
        <v>108468</v>
      </c>
      <c r="BT525">
        <v>113760</v>
      </c>
      <c r="BU525">
        <v>119052</v>
      </c>
      <c r="BV525">
        <v>124344</v>
      </c>
    </row>
    <row r="526" spans="1:74" x14ac:dyDescent="0.35">
      <c r="A526" s="298" t="s">
        <v>716</v>
      </c>
      <c r="C526" s="300">
        <v>35750</v>
      </c>
      <c r="D526" s="300">
        <v>35750</v>
      </c>
      <c r="E526" s="300">
        <v>41112.5</v>
      </c>
      <c r="F526" s="300">
        <v>41112.5</v>
      </c>
      <c r="G526" s="300">
        <v>41112.5</v>
      </c>
      <c r="H526" s="300">
        <v>41112.5</v>
      </c>
      <c r="I526" s="300">
        <v>41112.5</v>
      </c>
      <c r="J526" s="300">
        <v>41112.5</v>
      </c>
      <c r="K526" s="300">
        <v>41112.5</v>
      </c>
      <c r="L526" s="300">
        <v>41550</v>
      </c>
      <c r="M526" s="300">
        <v>43800</v>
      </c>
      <c r="N526" s="300">
        <v>46050</v>
      </c>
      <c r="O526" s="300">
        <v>48250</v>
      </c>
      <c r="P526" s="300">
        <v>50500</v>
      </c>
      <c r="Q526" s="300">
        <v>52750</v>
      </c>
      <c r="S526" s="381">
        <v>28050</v>
      </c>
      <c r="T526" s="382">
        <v>37050</v>
      </c>
      <c r="U526" s="382">
        <v>39294</v>
      </c>
      <c r="V526" s="382">
        <v>41538</v>
      </c>
      <c r="W526" s="382">
        <v>43782</v>
      </c>
      <c r="X526" s="382">
        <v>46026</v>
      </c>
      <c r="Y526" s="382">
        <v>48270</v>
      </c>
      <c r="Z526" s="382">
        <v>50514</v>
      </c>
      <c r="AA526" s="383">
        <v>52758</v>
      </c>
      <c r="AB526" s="381">
        <v>44900</v>
      </c>
      <c r="AC526" s="382">
        <v>59250</v>
      </c>
      <c r="AD526" s="382">
        <v>62842</v>
      </c>
      <c r="AE526" s="382">
        <v>66434</v>
      </c>
      <c r="AF526" s="382">
        <v>70026</v>
      </c>
      <c r="AG526" s="382">
        <v>73618</v>
      </c>
      <c r="AH526" s="382">
        <v>77210</v>
      </c>
      <c r="AI526" s="382">
        <v>80802</v>
      </c>
      <c r="AJ526" s="383">
        <v>84394</v>
      </c>
      <c r="AL526" s="381">
        <v>28150</v>
      </c>
      <c r="AM526" s="382">
        <v>37200</v>
      </c>
      <c r="AN526" s="382">
        <v>39452</v>
      </c>
      <c r="AO526" s="382">
        <v>41704</v>
      </c>
      <c r="AP526" s="382">
        <v>43956</v>
      </c>
      <c r="AQ526" s="382">
        <v>46208</v>
      </c>
      <c r="AR526" s="382">
        <v>48460</v>
      </c>
      <c r="AS526" s="382">
        <v>50712</v>
      </c>
      <c r="AT526" s="383">
        <v>52964</v>
      </c>
      <c r="AU526" s="381">
        <v>45050</v>
      </c>
      <c r="AV526" s="382">
        <v>59450</v>
      </c>
      <c r="AW526" s="382">
        <v>63054</v>
      </c>
      <c r="AX526" s="382">
        <v>66658</v>
      </c>
      <c r="AY526" s="382">
        <v>70262</v>
      </c>
      <c r="AZ526" s="382">
        <v>73866</v>
      </c>
      <c r="BA526" s="382">
        <v>77470</v>
      </c>
      <c r="BB526" s="382">
        <v>81074</v>
      </c>
      <c r="BC526" s="383">
        <v>84678</v>
      </c>
      <c r="BE526">
        <v>31450</v>
      </c>
      <c r="BF526">
        <v>41550</v>
      </c>
      <c r="BG526">
        <v>44066</v>
      </c>
      <c r="BH526">
        <v>46582</v>
      </c>
      <c r="BI526">
        <v>49098</v>
      </c>
      <c r="BJ526">
        <v>51614</v>
      </c>
      <c r="BK526">
        <v>54130</v>
      </c>
      <c r="BL526">
        <v>56646</v>
      </c>
      <c r="BM526">
        <v>59162</v>
      </c>
      <c r="BN526">
        <v>50300</v>
      </c>
      <c r="BO526">
        <v>66400</v>
      </c>
      <c r="BP526">
        <v>70424</v>
      </c>
      <c r="BQ526">
        <v>74448</v>
      </c>
      <c r="BR526">
        <v>78472</v>
      </c>
      <c r="BS526">
        <v>82496</v>
      </c>
      <c r="BT526">
        <v>86520</v>
      </c>
      <c r="BU526">
        <v>90544</v>
      </c>
      <c r="BV526">
        <v>94568</v>
      </c>
    </row>
    <row r="527" spans="1:74" x14ac:dyDescent="0.35">
      <c r="A527" s="298" t="s">
        <v>717</v>
      </c>
      <c r="C527" s="300">
        <v>35750</v>
      </c>
      <c r="D527" s="300">
        <v>35750</v>
      </c>
      <c r="E527" s="300">
        <v>41112.5</v>
      </c>
      <c r="F527" s="300">
        <v>41112.5</v>
      </c>
      <c r="G527" s="300">
        <v>41112.5</v>
      </c>
      <c r="H527" s="300">
        <v>41112.5</v>
      </c>
      <c r="I527" s="300">
        <v>41112.5</v>
      </c>
      <c r="J527" s="300">
        <v>41112.5</v>
      </c>
      <c r="K527" s="300">
        <v>41112.5</v>
      </c>
      <c r="L527" s="300">
        <v>41550</v>
      </c>
      <c r="M527" s="300">
        <v>43800</v>
      </c>
      <c r="N527" s="300">
        <v>46050</v>
      </c>
      <c r="O527" s="300">
        <v>48250</v>
      </c>
      <c r="P527" s="300">
        <v>50500</v>
      </c>
      <c r="Q527" s="300">
        <v>52750</v>
      </c>
      <c r="S527" s="381">
        <v>28050</v>
      </c>
      <c r="T527" s="382">
        <v>37050</v>
      </c>
      <c r="U527" s="382">
        <v>39294</v>
      </c>
      <c r="V527" s="382">
        <v>41538</v>
      </c>
      <c r="W527" s="382">
        <v>43782</v>
      </c>
      <c r="X527" s="382">
        <v>46026</v>
      </c>
      <c r="Y527" s="382">
        <v>48270</v>
      </c>
      <c r="Z527" s="382">
        <v>50514</v>
      </c>
      <c r="AA527" s="383">
        <v>52758</v>
      </c>
      <c r="AB527" s="381">
        <v>44900</v>
      </c>
      <c r="AC527" s="382">
        <v>59250</v>
      </c>
      <c r="AD527" s="382">
        <v>62842</v>
      </c>
      <c r="AE527" s="382">
        <v>66434</v>
      </c>
      <c r="AF527" s="382">
        <v>70026</v>
      </c>
      <c r="AG527" s="382">
        <v>73618</v>
      </c>
      <c r="AH527" s="382">
        <v>77210</v>
      </c>
      <c r="AI527" s="382">
        <v>80802</v>
      </c>
      <c r="AJ527" s="383">
        <v>84394</v>
      </c>
      <c r="AL527" s="381">
        <v>28150</v>
      </c>
      <c r="AM527" s="382">
        <v>37200</v>
      </c>
      <c r="AN527" s="382">
        <v>39452</v>
      </c>
      <c r="AO527" s="382">
        <v>41704</v>
      </c>
      <c r="AP527" s="382">
        <v>43956</v>
      </c>
      <c r="AQ527" s="382">
        <v>46208</v>
      </c>
      <c r="AR527" s="382">
        <v>48460</v>
      </c>
      <c r="AS527" s="382">
        <v>50712</v>
      </c>
      <c r="AT527" s="383">
        <v>52964</v>
      </c>
      <c r="AU527" s="381">
        <v>45050</v>
      </c>
      <c r="AV527" s="382">
        <v>59450</v>
      </c>
      <c r="AW527" s="382">
        <v>63054</v>
      </c>
      <c r="AX527" s="382">
        <v>66658</v>
      </c>
      <c r="AY527" s="382">
        <v>70262</v>
      </c>
      <c r="AZ527" s="382">
        <v>73866</v>
      </c>
      <c r="BA527" s="382">
        <v>77470</v>
      </c>
      <c r="BB527" s="382">
        <v>81074</v>
      </c>
      <c r="BC527" s="383">
        <v>84678</v>
      </c>
      <c r="BE527">
        <v>31450</v>
      </c>
      <c r="BF527">
        <v>41550</v>
      </c>
      <c r="BG527">
        <v>44066</v>
      </c>
      <c r="BH527">
        <v>46582</v>
      </c>
      <c r="BI527">
        <v>49098</v>
      </c>
      <c r="BJ527">
        <v>51614</v>
      </c>
      <c r="BK527">
        <v>54130</v>
      </c>
      <c r="BL527">
        <v>56646</v>
      </c>
      <c r="BM527">
        <v>59162</v>
      </c>
      <c r="BN527">
        <v>50300</v>
      </c>
      <c r="BO527">
        <v>66400</v>
      </c>
      <c r="BP527">
        <v>70424</v>
      </c>
      <c r="BQ527">
        <v>74448</v>
      </c>
      <c r="BR527">
        <v>78472</v>
      </c>
      <c r="BS527">
        <v>82496</v>
      </c>
      <c r="BT527">
        <v>86520</v>
      </c>
      <c r="BU527">
        <v>90544</v>
      </c>
      <c r="BV527">
        <v>94568</v>
      </c>
    </row>
    <row r="528" spans="1:74" x14ac:dyDescent="0.35">
      <c r="A528" s="298" t="s">
        <v>718</v>
      </c>
      <c r="C528" s="300">
        <v>35750</v>
      </c>
      <c r="D528" s="300">
        <v>35750</v>
      </c>
      <c r="E528" s="300">
        <v>41112.5</v>
      </c>
      <c r="F528" s="300">
        <v>41112.5</v>
      </c>
      <c r="G528" s="300">
        <v>41112.5</v>
      </c>
      <c r="H528" s="300">
        <v>41800</v>
      </c>
      <c r="I528" s="300">
        <v>44650</v>
      </c>
      <c r="J528" s="300">
        <v>47550</v>
      </c>
      <c r="K528" s="300">
        <v>50400</v>
      </c>
      <c r="L528" s="300">
        <v>53300</v>
      </c>
      <c r="M528" s="300">
        <v>56200</v>
      </c>
      <c r="N528" s="300">
        <v>59050</v>
      </c>
      <c r="O528" s="300">
        <v>61950</v>
      </c>
      <c r="P528" s="300">
        <v>64800</v>
      </c>
      <c r="Q528" s="300">
        <v>67700</v>
      </c>
      <c r="S528" s="381">
        <v>36000</v>
      </c>
      <c r="T528" s="382">
        <v>47550</v>
      </c>
      <c r="U528" s="382">
        <v>50430</v>
      </c>
      <c r="V528" s="382">
        <v>53310</v>
      </c>
      <c r="W528" s="382">
        <v>56190</v>
      </c>
      <c r="X528" s="382">
        <v>59070</v>
      </c>
      <c r="Y528" s="382">
        <v>61950</v>
      </c>
      <c r="Z528" s="382">
        <v>64830</v>
      </c>
      <c r="AA528" s="383">
        <v>67710</v>
      </c>
      <c r="AB528" s="381">
        <v>57600</v>
      </c>
      <c r="AC528" s="382">
        <v>76050</v>
      </c>
      <c r="AD528" s="382">
        <v>80658</v>
      </c>
      <c r="AE528" s="382">
        <v>85266</v>
      </c>
      <c r="AF528" s="382">
        <v>89874</v>
      </c>
      <c r="AG528" s="382">
        <v>94482</v>
      </c>
      <c r="AH528" s="382">
        <v>99090</v>
      </c>
      <c r="AI528" s="382">
        <v>103698</v>
      </c>
      <c r="AJ528" s="383">
        <v>108306</v>
      </c>
      <c r="AL528" s="381">
        <v>36000</v>
      </c>
      <c r="AM528" s="382">
        <v>47550</v>
      </c>
      <c r="AN528" s="382">
        <v>50430</v>
      </c>
      <c r="AO528" s="382">
        <v>53310</v>
      </c>
      <c r="AP528" s="382">
        <v>56190</v>
      </c>
      <c r="AQ528" s="382">
        <v>59070</v>
      </c>
      <c r="AR528" s="382">
        <v>61950</v>
      </c>
      <c r="AS528" s="382">
        <v>64830</v>
      </c>
      <c r="AT528" s="383">
        <v>67710</v>
      </c>
      <c r="AU528" s="381">
        <v>57600</v>
      </c>
      <c r="AV528" s="382">
        <v>76050</v>
      </c>
      <c r="AW528" s="382">
        <v>80658</v>
      </c>
      <c r="AX528" s="382">
        <v>85266</v>
      </c>
      <c r="AY528" s="382">
        <v>89874</v>
      </c>
      <c r="AZ528" s="382">
        <v>94482</v>
      </c>
      <c r="BA528" s="382">
        <v>99090</v>
      </c>
      <c r="BB528" s="382">
        <v>103698</v>
      </c>
      <c r="BC528" s="383">
        <v>108306</v>
      </c>
      <c r="BE528">
        <v>37300</v>
      </c>
      <c r="BF528">
        <v>49250</v>
      </c>
      <c r="BG528">
        <v>52234</v>
      </c>
      <c r="BH528">
        <v>55218</v>
      </c>
      <c r="BI528">
        <v>58202</v>
      </c>
      <c r="BJ528">
        <v>61186</v>
      </c>
      <c r="BK528">
        <v>64170</v>
      </c>
      <c r="BL528">
        <v>67154</v>
      </c>
      <c r="BM528">
        <v>70138</v>
      </c>
      <c r="BN528">
        <v>59700</v>
      </c>
      <c r="BO528">
        <v>78800</v>
      </c>
      <c r="BP528">
        <v>83576</v>
      </c>
      <c r="BQ528">
        <v>88352</v>
      </c>
      <c r="BR528">
        <v>93128</v>
      </c>
      <c r="BS528">
        <v>97904</v>
      </c>
      <c r="BT528">
        <v>102680</v>
      </c>
      <c r="BU528">
        <v>107456</v>
      </c>
      <c r="BV528">
        <v>112232</v>
      </c>
    </row>
    <row r="529" spans="1:74" x14ac:dyDescent="0.35">
      <c r="A529" s="298" t="s">
        <v>719</v>
      </c>
      <c r="C529" s="300">
        <v>35750</v>
      </c>
      <c r="D529" s="300">
        <v>35750</v>
      </c>
      <c r="E529" s="300">
        <v>41112.5</v>
      </c>
      <c r="F529" s="300">
        <v>41112.5</v>
      </c>
      <c r="G529" s="300">
        <v>41112.5</v>
      </c>
      <c r="H529" s="300">
        <v>41112.5</v>
      </c>
      <c r="I529" s="300">
        <v>41112.5</v>
      </c>
      <c r="J529" s="300">
        <v>41112.5</v>
      </c>
      <c r="K529" s="300">
        <v>41112.5</v>
      </c>
      <c r="L529" s="300">
        <v>41550</v>
      </c>
      <c r="M529" s="300">
        <v>43800</v>
      </c>
      <c r="N529" s="300">
        <v>46050</v>
      </c>
      <c r="O529" s="300">
        <v>48250</v>
      </c>
      <c r="P529" s="300">
        <v>50500</v>
      </c>
      <c r="Q529" s="300">
        <v>52750</v>
      </c>
      <c r="S529" s="381">
        <v>28050</v>
      </c>
      <c r="T529" s="382">
        <v>37050</v>
      </c>
      <c r="U529" s="382">
        <v>39294</v>
      </c>
      <c r="V529" s="382">
        <v>41538</v>
      </c>
      <c r="W529" s="382">
        <v>43782</v>
      </c>
      <c r="X529" s="382">
        <v>46026</v>
      </c>
      <c r="Y529" s="382">
        <v>48270</v>
      </c>
      <c r="Z529" s="382">
        <v>50514</v>
      </c>
      <c r="AA529" s="383">
        <v>52758</v>
      </c>
      <c r="AB529" s="381">
        <v>44900</v>
      </c>
      <c r="AC529" s="382">
        <v>59250</v>
      </c>
      <c r="AD529" s="382">
        <v>62842</v>
      </c>
      <c r="AE529" s="382">
        <v>66434</v>
      </c>
      <c r="AF529" s="382">
        <v>70026</v>
      </c>
      <c r="AG529" s="382">
        <v>73618</v>
      </c>
      <c r="AH529" s="382">
        <v>77210</v>
      </c>
      <c r="AI529" s="382">
        <v>80802</v>
      </c>
      <c r="AJ529" s="383">
        <v>84394</v>
      </c>
      <c r="AL529" s="381">
        <v>28150</v>
      </c>
      <c r="AM529" s="382">
        <v>37200</v>
      </c>
      <c r="AN529" s="382">
        <v>39452</v>
      </c>
      <c r="AO529" s="382">
        <v>41704</v>
      </c>
      <c r="AP529" s="382">
        <v>43956</v>
      </c>
      <c r="AQ529" s="382">
        <v>46208</v>
      </c>
      <c r="AR529" s="382">
        <v>48460</v>
      </c>
      <c r="AS529" s="382">
        <v>50712</v>
      </c>
      <c r="AT529" s="383">
        <v>52964</v>
      </c>
      <c r="AU529" s="381">
        <v>45050</v>
      </c>
      <c r="AV529" s="382">
        <v>59450</v>
      </c>
      <c r="AW529" s="382">
        <v>63054</v>
      </c>
      <c r="AX529" s="382">
        <v>66658</v>
      </c>
      <c r="AY529" s="382">
        <v>70262</v>
      </c>
      <c r="AZ529" s="382">
        <v>73866</v>
      </c>
      <c r="BA529" s="382">
        <v>77470</v>
      </c>
      <c r="BB529" s="382">
        <v>81074</v>
      </c>
      <c r="BC529" s="383">
        <v>84678</v>
      </c>
      <c r="BE529">
        <v>31450</v>
      </c>
      <c r="BF529">
        <v>41550</v>
      </c>
      <c r="BG529">
        <v>44066</v>
      </c>
      <c r="BH529">
        <v>46582</v>
      </c>
      <c r="BI529">
        <v>49098</v>
      </c>
      <c r="BJ529">
        <v>51614</v>
      </c>
      <c r="BK529">
        <v>54130</v>
      </c>
      <c r="BL529">
        <v>56646</v>
      </c>
      <c r="BM529">
        <v>59162</v>
      </c>
      <c r="BN529">
        <v>50300</v>
      </c>
      <c r="BO529">
        <v>66400</v>
      </c>
      <c r="BP529">
        <v>70424</v>
      </c>
      <c r="BQ529">
        <v>74448</v>
      </c>
      <c r="BR529">
        <v>78472</v>
      </c>
      <c r="BS529">
        <v>82496</v>
      </c>
      <c r="BT529">
        <v>86520</v>
      </c>
      <c r="BU529">
        <v>90544</v>
      </c>
      <c r="BV529">
        <v>94568</v>
      </c>
    </row>
    <row r="530" spans="1:74" x14ac:dyDescent="0.35">
      <c r="A530" s="298" t="s">
        <v>720</v>
      </c>
      <c r="C530" s="300">
        <v>35750</v>
      </c>
      <c r="D530" s="300">
        <v>35750</v>
      </c>
      <c r="E530" s="300">
        <v>41112.5</v>
      </c>
      <c r="F530" s="300">
        <v>41112.5</v>
      </c>
      <c r="G530" s="300">
        <v>41112.5</v>
      </c>
      <c r="H530" s="300">
        <v>41112.5</v>
      </c>
      <c r="I530" s="300">
        <v>41112.5</v>
      </c>
      <c r="J530" s="300">
        <v>41112.5</v>
      </c>
      <c r="K530" s="300">
        <v>43350</v>
      </c>
      <c r="L530" s="300">
        <v>45850</v>
      </c>
      <c r="M530" s="300">
        <v>48300</v>
      </c>
      <c r="N530" s="300">
        <v>50800</v>
      </c>
      <c r="O530" s="300">
        <v>53250</v>
      </c>
      <c r="P530" s="300">
        <v>55750</v>
      </c>
      <c r="Q530" s="300">
        <v>58200</v>
      </c>
      <c r="S530" s="381">
        <v>30950</v>
      </c>
      <c r="T530" s="382">
        <v>40900</v>
      </c>
      <c r="U530" s="382">
        <v>43376</v>
      </c>
      <c r="V530" s="382">
        <v>45852</v>
      </c>
      <c r="W530" s="382">
        <v>48328</v>
      </c>
      <c r="X530" s="382">
        <v>50804</v>
      </c>
      <c r="Y530" s="382">
        <v>53280</v>
      </c>
      <c r="Z530" s="382">
        <v>55756</v>
      </c>
      <c r="AA530" s="383">
        <v>58232</v>
      </c>
      <c r="AB530" s="381">
        <v>49500</v>
      </c>
      <c r="AC530" s="382">
        <v>65350</v>
      </c>
      <c r="AD530" s="382">
        <v>69310</v>
      </c>
      <c r="AE530" s="382">
        <v>73270</v>
      </c>
      <c r="AF530" s="382">
        <v>77230</v>
      </c>
      <c r="AG530" s="382">
        <v>81190</v>
      </c>
      <c r="AH530" s="382">
        <v>85150</v>
      </c>
      <c r="AI530" s="382">
        <v>89110</v>
      </c>
      <c r="AJ530" s="383">
        <v>93070</v>
      </c>
      <c r="AL530" s="381">
        <v>31050</v>
      </c>
      <c r="AM530" s="382">
        <v>41000</v>
      </c>
      <c r="AN530" s="382">
        <v>43484</v>
      </c>
      <c r="AO530" s="382">
        <v>45968</v>
      </c>
      <c r="AP530" s="382">
        <v>48452</v>
      </c>
      <c r="AQ530" s="382">
        <v>50936</v>
      </c>
      <c r="AR530" s="382">
        <v>53420</v>
      </c>
      <c r="AS530" s="382">
        <v>55904</v>
      </c>
      <c r="AT530" s="383">
        <v>58388</v>
      </c>
      <c r="AU530" s="381">
        <v>49700</v>
      </c>
      <c r="AV530" s="382">
        <v>65600</v>
      </c>
      <c r="AW530" s="382">
        <v>69576</v>
      </c>
      <c r="AX530" s="382">
        <v>73552</v>
      </c>
      <c r="AY530" s="382">
        <v>77528</v>
      </c>
      <c r="AZ530" s="382">
        <v>81504</v>
      </c>
      <c r="BA530" s="382">
        <v>85480</v>
      </c>
      <c r="BB530" s="382">
        <v>89456</v>
      </c>
      <c r="BC530" s="383">
        <v>93432</v>
      </c>
      <c r="BE530">
        <v>34450</v>
      </c>
      <c r="BF530">
        <v>45500</v>
      </c>
      <c r="BG530">
        <v>48256</v>
      </c>
      <c r="BH530">
        <v>51012</v>
      </c>
      <c r="BI530">
        <v>53768</v>
      </c>
      <c r="BJ530">
        <v>56524</v>
      </c>
      <c r="BK530">
        <v>59280</v>
      </c>
      <c r="BL530">
        <v>62036</v>
      </c>
      <c r="BM530">
        <v>64792</v>
      </c>
      <c r="BN530">
        <v>55100</v>
      </c>
      <c r="BO530">
        <v>72750</v>
      </c>
      <c r="BP530">
        <v>77158</v>
      </c>
      <c r="BQ530">
        <v>81566</v>
      </c>
      <c r="BR530">
        <v>85974</v>
      </c>
      <c r="BS530">
        <v>90382</v>
      </c>
      <c r="BT530">
        <v>94790</v>
      </c>
      <c r="BU530">
        <v>99198</v>
      </c>
      <c r="BV530">
        <v>103606</v>
      </c>
    </row>
    <row r="531" spans="1:74" x14ac:dyDescent="0.35">
      <c r="A531" s="298" t="s">
        <v>721</v>
      </c>
      <c r="C531" s="300">
        <v>35750</v>
      </c>
      <c r="D531" s="300">
        <v>35750</v>
      </c>
      <c r="E531" s="300">
        <v>41112.5</v>
      </c>
      <c r="F531" s="300">
        <v>41112.5</v>
      </c>
      <c r="G531" s="300">
        <v>41112.5</v>
      </c>
      <c r="H531" s="300">
        <v>41112.5</v>
      </c>
      <c r="I531" s="300">
        <v>41112.5</v>
      </c>
      <c r="J531" s="300">
        <v>41112.5</v>
      </c>
      <c r="K531" s="300">
        <v>42150</v>
      </c>
      <c r="L531" s="300">
        <v>44550</v>
      </c>
      <c r="M531" s="300">
        <v>47000</v>
      </c>
      <c r="N531" s="300">
        <v>49400</v>
      </c>
      <c r="O531" s="300">
        <v>51800</v>
      </c>
      <c r="P531" s="300">
        <v>54200</v>
      </c>
      <c r="Q531" s="300">
        <v>56600</v>
      </c>
      <c r="S531" s="381">
        <v>30100</v>
      </c>
      <c r="T531" s="382">
        <v>39750</v>
      </c>
      <c r="U531" s="382">
        <v>42158</v>
      </c>
      <c r="V531" s="382">
        <v>44566</v>
      </c>
      <c r="W531" s="382">
        <v>46974</v>
      </c>
      <c r="X531" s="382">
        <v>49382</v>
      </c>
      <c r="Y531" s="382">
        <v>51790</v>
      </c>
      <c r="Z531" s="382">
        <v>54198</v>
      </c>
      <c r="AA531" s="383">
        <v>56606</v>
      </c>
      <c r="AB531" s="381">
        <v>48150</v>
      </c>
      <c r="AC531" s="382">
        <v>63550</v>
      </c>
      <c r="AD531" s="382">
        <v>67402</v>
      </c>
      <c r="AE531" s="382">
        <v>71254</v>
      </c>
      <c r="AF531" s="382">
        <v>75106</v>
      </c>
      <c r="AG531" s="382">
        <v>78958</v>
      </c>
      <c r="AH531" s="382">
        <v>82810</v>
      </c>
      <c r="AI531" s="382">
        <v>86662</v>
      </c>
      <c r="AJ531" s="383">
        <v>90514</v>
      </c>
      <c r="AL531" s="381">
        <v>30250</v>
      </c>
      <c r="AM531" s="382">
        <v>39950</v>
      </c>
      <c r="AN531" s="382">
        <v>42370</v>
      </c>
      <c r="AO531" s="382">
        <v>44790</v>
      </c>
      <c r="AP531" s="382">
        <v>47210</v>
      </c>
      <c r="AQ531" s="382">
        <v>49630</v>
      </c>
      <c r="AR531" s="382">
        <v>52050</v>
      </c>
      <c r="AS531" s="382">
        <v>54470</v>
      </c>
      <c r="AT531" s="383">
        <v>56890</v>
      </c>
      <c r="AU531" s="381">
        <v>48400</v>
      </c>
      <c r="AV531" s="382">
        <v>63900</v>
      </c>
      <c r="AW531" s="382">
        <v>67772</v>
      </c>
      <c r="AX531" s="382">
        <v>71644</v>
      </c>
      <c r="AY531" s="382">
        <v>75516</v>
      </c>
      <c r="AZ531" s="382">
        <v>79388</v>
      </c>
      <c r="BA531" s="382">
        <v>83260</v>
      </c>
      <c r="BB531" s="382">
        <v>87132</v>
      </c>
      <c r="BC531" s="383">
        <v>91004</v>
      </c>
      <c r="BE531">
        <v>32800</v>
      </c>
      <c r="BF531">
        <v>43300</v>
      </c>
      <c r="BG531">
        <v>45924</v>
      </c>
      <c r="BH531">
        <v>48548</v>
      </c>
      <c r="BI531">
        <v>51172</v>
      </c>
      <c r="BJ531">
        <v>53796</v>
      </c>
      <c r="BK531">
        <v>56420</v>
      </c>
      <c r="BL531">
        <v>59044</v>
      </c>
      <c r="BM531">
        <v>61668</v>
      </c>
      <c r="BN531">
        <v>52500</v>
      </c>
      <c r="BO531">
        <v>69300</v>
      </c>
      <c r="BP531">
        <v>73500</v>
      </c>
      <c r="BQ531">
        <v>77700</v>
      </c>
      <c r="BR531">
        <v>81900</v>
      </c>
      <c r="BS531">
        <v>86100</v>
      </c>
      <c r="BT531">
        <v>90300</v>
      </c>
      <c r="BU531">
        <v>94500</v>
      </c>
      <c r="BV531">
        <v>98700</v>
      </c>
    </row>
    <row r="532" spans="1:74" x14ac:dyDescent="0.35">
      <c r="A532" s="298" t="s">
        <v>722</v>
      </c>
      <c r="C532" s="300">
        <v>41350</v>
      </c>
      <c r="D532" s="300">
        <v>41350</v>
      </c>
      <c r="E532" s="300">
        <v>47552.5</v>
      </c>
      <c r="F532" s="300">
        <v>47552.5</v>
      </c>
      <c r="G532" s="300">
        <v>47552.5</v>
      </c>
      <c r="H532" s="300">
        <v>49900</v>
      </c>
      <c r="I532" s="300">
        <v>53350</v>
      </c>
      <c r="J532" s="300">
        <v>56800</v>
      </c>
      <c r="K532" s="300">
        <v>60200</v>
      </c>
      <c r="L532" s="300">
        <v>63650</v>
      </c>
      <c r="M532" s="300">
        <v>67100</v>
      </c>
      <c r="N532" s="300">
        <v>70550</v>
      </c>
      <c r="O532" s="300">
        <v>74000</v>
      </c>
      <c r="P532" s="300">
        <v>77400</v>
      </c>
      <c r="Q532" s="300">
        <v>80850</v>
      </c>
      <c r="S532" s="381">
        <v>43000</v>
      </c>
      <c r="T532" s="382">
        <v>56800</v>
      </c>
      <c r="U532" s="382">
        <v>60240</v>
      </c>
      <c r="V532" s="382">
        <v>63680</v>
      </c>
      <c r="W532" s="382">
        <v>67120</v>
      </c>
      <c r="X532" s="382">
        <v>70560</v>
      </c>
      <c r="Y532" s="382">
        <v>74000</v>
      </c>
      <c r="Z532" s="382">
        <v>77440</v>
      </c>
      <c r="AA532" s="383">
        <v>80880</v>
      </c>
      <c r="AB532" s="381">
        <v>68800</v>
      </c>
      <c r="AC532" s="382">
        <v>90800</v>
      </c>
      <c r="AD532" s="382">
        <v>96304</v>
      </c>
      <c r="AE532" s="382">
        <v>101808</v>
      </c>
      <c r="AF532" s="382">
        <v>107312</v>
      </c>
      <c r="AG532" s="382">
        <v>112816</v>
      </c>
      <c r="AH532" s="382">
        <v>118320</v>
      </c>
      <c r="AI532" s="382">
        <v>123824</v>
      </c>
      <c r="AJ532" s="383">
        <v>129328</v>
      </c>
      <c r="AL532" s="381">
        <v>43300</v>
      </c>
      <c r="AM532" s="382">
        <v>57200</v>
      </c>
      <c r="AN532" s="382">
        <v>60664</v>
      </c>
      <c r="AO532" s="382">
        <v>64128</v>
      </c>
      <c r="AP532" s="382">
        <v>67592</v>
      </c>
      <c r="AQ532" s="382">
        <v>71056</v>
      </c>
      <c r="AR532" s="382">
        <v>74520</v>
      </c>
      <c r="AS532" s="382">
        <v>77984</v>
      </c>
      <c r="AT532" s="383">
        <v>81448</v>
      </c>
      <c r="AU532" s="381">
        <v>69300</v>
      </c>
      <c r="AV532" s="382">
        <v>91500</v>
      </c>
      <c r="AW532" s="382">
        <v>97044</v>
      </c>
      <c r="AX532" s="382">
        <v>102588</v>
      </c>
      <c r="AY532" s="382">
        <v>108132</v>
      </c>
      <c r="AZ532" s="382">
        <v>113676</v>
      </c>
      <c r="BA532" s="382">
        <v>119220</v>
      </c>
      <c r="BB532" s="382">
        <v>124764</v>
      </c>
      <c r="BC532" s="383">
        <v>130308</v>
      </c>
      <c r="BE532">
        <v>48400</v>
      </c>
      <c r="BF532">
        <v>63900</v>
      </c>
      <c r="BG532">
        <v>67772</v>
      </c>
      <c r="BH532">
        <v>71644</v>
      </c>
      <c r="BI532">
        <v>75516</v>
      </c>
      <c r="BJ532">
        <v>79388</v>
      </c>
      <c r="BK532">
        <v>83260</v>
      </c>
      <c r="BL532">
        <v>87132</v>
      </c>
      <c r="BM532">
        <v>91004</v>
      </c>
      <c r="BN532">
        <v>77450</v>
      </c>
      <c r="BO532">
        <v>102250</v>
      </c>
      <c r="BP532">
        <v>108446</v>
      </c>
      <c r="BQ532">
        <v>114642</v>
      </c>
      <c r="BR532">
        <v>120838</v>
      </c>
      <c r="BS532">
        <v>127034</v>
      </c>
      <c r="BT532">
        <v>133230</v>
      </c>
      <c r="BU532">
        <v>139426</v>
      </c>
      <c r="BV532">
        <v>145622</v>
      </c>
    </row>
    <row r="533" spans="1:74" x14ac:dyDescent="0.35">
      <c r="A533" s="298" t="s">
        <v>723</v>
      </c>
      <c r="C533" s="300">
        <v>35750</v>
      </c>
      <c r="D533" s="300">
        <v>35750</v>
      </c>
      <c r="E533" s="300">
        <v>41112.5</v>
      </c>
      <c r="F533" s="300">
        <v>41112.5</v>
      </c>
      <c r="G533" s="300">
        <v>41112.5</v>
      </c>
      <c r="H533" s="300">
        <v>41112.5</v>
      </c>
      <c r="I533" s="300">
        <v>41112.5</v>
      </c>
      <c r="J533" s="300">
        <v>41112.5</v>
      </c>
      <c r="K533" s="300">
        <v>41112.5</v>
      </c>
      <c r="L533" s="300">
        <v>41550</v>
      </c>
      <c r="M533" s="300">
        <v>43800</v>
      </c>
      <c r="N533" s="300">
        <v>46050</v>
      </c>
      <c r="O533" s="300">
        <v>48250</v>
      </c>
      <c r="P533" s="300">
        <v>50500</v>
      </c>
      <c r="Q533" s="300">
        <v>52750</v>
      </c>
      <c r="S533" s="381">
        <v>28050</v>
      </c>
      <c r="T533" s="382">
        <v>37050</v>
      </c>
      <c r="U533" s="382">
        <v>39294</v>
      </c>
      <c r="V533" s="382">
        <v>41538</v>
      </c>
      <c r="W533" s="382">
        <v>43782</v>
      </c>
      <c r="X533" s="382">
        <v>46026</v>
      </c>
      <c r="Y533" s="382">
        <v>48270</v>
      </c>
      <c r="Z533" s="382">
        <v>50514</v>
      </c>
      <c r="AA533" s="383">
        <v>52758</v>
      </c>
      <c r="AB533" s="381">
        <v>44900</v>
      </c>
      <c r="AC533" s="382">
        <v>59250</v>
      </c>
      <c r="AD533" s="382">
        <v>62842</v>
      </c>
      <c r="AE533" s="382">
        <v>66434</v>
      </c>
      <c r="AF533" s="382">
        <v>70026</v>
      </c>
      <c r="AG533" s="382">
        <v>73618</v>
      </c>
      <c r="AH533" s="382">
        <v>77210</v>
      </c>
      <c r="AI533" s="382">
        <v>80802</v>
      </c>
      <c r="AJ533" s="383">
        <v>84394</v>
      </c>
      <c r="AL533" s="381">
        <v>28150</v>
      </c>
      <c r="AM533" s="382">
        <v>37200</v>
      </c>
      <c r="AN533" s="382">
        <v>39452</v>
      </c>
      <c r="AO533" s="382">
        <v>41704</v>
      </c>
      <c r="AP533" s="382">
        <v>43956</v>
      </c>
      <c r="AQ533" s="382">
        <v>46208</v>
      </c>
      <c r="AR533" s="382">
        <v>48460</v>
      </c>
      <c r="AS533" s="382">
        <v>50712</v>
      </c>
      <c r="AT533" s="383">
        <v>52964</v>
      </c>
      <c r="AU533" s="381">
        <v>45050</v>
      </c>
      <c r="AV533" s="382">
        <v>59450</v>
      </c>
      <c r="AW533" s="382">
        <v>63054</v>
      </c>
      <c r="AX533" s="382">
        <v>66658</v>
      </c>
      <c r="AY533" s="382">
        <v>70262</v>
      </c>
      <c r="AZ533" s="382">
        <v>73866</v>
      </c>
      <c r="BA533" s="382">
        <v>77470</v>
      </c>
      <c r="BB533" s="382">
        <v>81074</v>
      </c>
      <c r="BC533" s="383">
        <v>84678</v>
      </c>
      <c r="BE533">
        <v>31450</v>
      </c>
      <c r="BF533">
        <v>41550</v>
      </c>
      <c r="BG533">
        <v>44066</v>
      </c>
      <c r="BH533">
        <v>46582</v>
      </c>
      <c r="BI533">
        <v>49098</v>
      </c>
      <c r="BJ533">
        <v>51614</v>
      </c>
      <c r="BK533">
        <v>54130</v>
      </c>
      <c r="BL533">
        <v>56646</v>
      </c>
      <c r="BM533">
        <v>59162</v>
      </c>
      <c r="BN533">
        <v>50300</v>
      </c>
      <c r="BO533">
        <v>66400</v>
      </c>
      <c r="BP533">
        <v>70424</v>
      </c>
      <c r="BQ533">
        <v>74448</v>
      </c>
      <c r="BR533">
        <v>78472</v>
      </c>
      <c r="BS533">
        <v>82496</v>
      </c>
      <c r="BT533">
        <v>86520</v>
      </c>
      <c r="BU533">
        <v>90544</v>
      </c>
      <c r="BV533">
        <v>94568</v>
      </c>
    </row>
    <row r="534" spans="1:74" x14ac:dyDescent="0.35">
      <c r="A534" s="298" t="s">
        <v>724</v>
      </c>
      <c r="C534" s="300">
        <v>35750</v>
      </c>
      <c r="D534" s="300">
        <v>35750</v>
      </c>
      <c r="E534" s="300">
        <v>41112.5</v>
      </c>
      <c r="F534" s="300">
        <v>41112.5</v>
      </c>
      <c r="G534" s="300">
        <v>41112.5</v>
      </c>
      <c r="H534" s="300">
        <v>41112.5</v>
      </c>
      <c r="I534" s="300">
        <v>41112.5</v>
      </c>
      <c r="J534" s="300">
        <v>42650</v>
      </c>
      <c r="K534" s="300">
        <v>45250</v>
      </c>
      <c r="L534" s="300">
        <v>47850</v>
      </c>
      <c r="M534" s="300">
        <v>50400</v>
      </c>
      <c r="N534" s="300">
        <v>53000</v>
      </c>
      <c r="O534" s="300">
        <v>55600</v>
      </c>
      <c r="P534" s="300">
        <v>58150</v>
      </c>
      <c r="Q534" s="300">
        <v>60750</v>
      </c>
      <c r="S534" s="381">
        <v>32300</v>
      </c>
      <c r="T534" s="382">
        <v>42650</v>
      </c>
      <c r="U534" s="382">
        <v>45234</v>
      </c>
      <c r="V534" s="382">
        <v>47818</v>
      </c>
      <c r="W534" s="382">
        <v>50402</v>
      </c>
      <c r="X534" s="382">
        <v>52986</v>
      </c>
      <c r="Y534" s="382">
        <v>55570</v>
      </c>
      <c r="Z534" s="382">
        <v>58154</v>
      </c>
      <c r="AA534" s="383">
        <v>60738</v>
      </c>
      <c r="AB534" s="381">
        <v>51700</v>
      </c>
      <c r="AC534" s="382">
        <v>68250</v>
      </c>
      <c r="AD534" s="382">
        <v>72386</v>
      </c>
      <c r="AE534" s="382">
        <v>76522</v>
      </c>
      <c r="AF534" s="382">
        <v>80658</v>
      </c>
      <c r="AG534" s="382">
        <v>84794</v>
      </c>
      <c r="AH534" s="382">
        <v>88930</v>
      </c>
      <c r="AI534" s="382">
        <v>93066</v>
      </c>
      <c r="AJ534" s="383">
        <v>97202</v>
      </c>
      <c r="AL534" s="381">
        <v>32450</v>
      </c>
      <c r="AM534" s="382">
        <v>42850</v>
      </c>
      <c r="AN534" s="382">
        <v>45446</v>
      </c>
      <c r="AO534" s="382">
        <v>48042</v>
      </c>
      <c r="AP534" s="382">
        <v>50638</v>
      </c>
      <c r="AQ534" s="382">
        <v>53234</v>
      </c>
      <c r="AR534" s="382">
        <v>55830</v>
      </c>
      <c r="AS534" s="382">
        <v>58426</v>
      </c>
      <c r="AT534" s="383">
        <v>61022</v>
      </c>
      <c r="AU534" s="381">
        <v>51900</v>
      </c>
      <c r="AV534" s="382">
        <v>68500</v>
      </c>
      <c r="AW534" s="382">
        <v>72652</v>
      </c>
      <c r="AX534" s="382">
        <v>76804</v>
      </c>
      <c r="AY534" s="382">
        <v>80956</v>
      </c>
      <c r="AZ534" s="382">
        <v>85108</v>
      </c>
      <c r="BA534" s="382">
        <v>89260</v>
      </c>
      <c r="BB534" s="382">
        <v>93412</v>
      </c>
      <c r="BC534" s="383">
        <v>97564</v>
      </c>
      <c r="BE534">
        <v>35900</v>
      </c>
      <c r="BF534">
        <v>47400</v>
      </c>
      <c r="BG534">
        <v>50272</v>
      </c>
      <c r="BH534">
        <v>53144</v>
      </c>
      <c r="BI534">
        <v>56016</v>
      </c>
      <c r="BJ534">
        <v>58888</v>
      </c>
      <c r="BK534">
        <v>61760</v>
      </c>
      <c r="BL534">
        <v>64632</v>
      </c>
      <c r="BM534">
        <v>67504</v>
      </c>
      <c r="BN534">
        <v>57450</v>
      </c>
      <c r="BO534">
        <v>75850</v>
      </c>
      <c r="BP534">
        <v>80446</v>
      </c>
      <c r="BQ534">
        <v>85042</v>
      </c>
      <c r="BR534">
        <v>89638</v>
      </c>
      <c r="BS534">
        <v>94234</v>
      </c>
      <c r="BT534">
        <v>98830</v>
      </c>
      <c r="BU534">
        <v>103426</v>
      </c>
      <c r="BV534">
        <v>108022</v>
      </c>
    </row>
    <row r="535" spans="1:74" x14ac:dyDescent="0.35">
      <c r="A535" s="298" t="s">
        <v>725</v>
      </c>
      <c r="C535" s="300">
        <v>35750</v>
      </c>
      <c r="D535" s="300">
        <v>35750</v>
      </c>
      <c r="E535" s="300">
        <v>41112.5</v>
      </c>
      <c r="F535" s="300">
        <v>41112.5</v>
      </c>
      <c r="G535" s="300">
        <v>41112.5</v>
      </c>
      <c r="H535" s="300">
        <v>41112.5</v>
      </c>
      <c r="I535" s="300">
        <v>41112.5</v>
      </c>
      <c r="J535" s="300">
        <v>41112.5</v>
      </c>
      <c r="K535" s="300">
        <v>41112.5</v>
      </c>
      <c r="L535" s="300">
        <v>41550</v>
      </c>
      <c r="M535" s="300">
        <v>43800</v>
      </c>
      <c r="N535" s="300">
        <v>46050</v>
      </c>
      <c r="O535" s="300">
        <v>48250</v>
      </c>
      <c r="P535" s="300">
        <v>50500</v>
      </c>
      <c r="Q535" s="300">
        <v>52750</v>
      </c>
      <c r="S535" s="381">
        <v>28050</v>
      </c>
      <c r="T535" s="382">
        <v>37050</v>
      </c>
      <c r="U535" s="382">
        <v>39294</v>
      </c>
      <c r="V535" s="382">
        <v>41538</v>
      </c>
      <c r="W535" s="382">
        <v>43782</v>
      </c>
      <c r="X535" s="382">
        <v>46026</v>
      </c>
      <c r="Y535" s="382">
        <v>48270</v>
      </c>
      <c r="Z535" s="382">
        <v>50514</v>
      </c>
      <c r="AA535" s="383">
        <v>52758</v>
      </c>
      <c r="AB535" s="381">
        <v>44900</v>
      </c>
      <c r="AC535" s="382">
        <v>59250</v>
      </c>
      <c r="AD535" s="382">
        <v>62842</v>
      </c>
      <c r="AE535" s="382">
        <v>66434</v>
      </c>
      <c r="AF535" s="382">
        <v>70026</v>
      </c>
      <c r="AG535" s="382">
        <v>73618</v>
      </c>
      <c r="AH535" s="382">
        <v>77210</v>
      </c>
      <c r="AI535" s="382">
        <v>80802</v>
      </c>
      <c r="AJ535" s="383">
        <v>84394</v>
      </c>
      <c r="AL535" s="381">
        <v>28150</v>
      </c>
      <c r="AM535" s="382">
        <v>37200</v>
      </c>
      <c r="AN535" s="382">
        <v>39452</v>
      </c>
      <c r="AO535" s="382">
        <v>41704</v>
      </c>
      <c r="AP535" s="382">
        <v>43956</v>
      </c>
      <c r="AQ535" s="382">
        <v>46208</v>
      </c>
      <c r="AR535" s="382">
        <v>48460</v>
      </c>
      <c r="AS535" s="382">
        <v>50712</v>
      </c>
      <c r="AT535" s="383">
        <v>52964</v>
      </c>
      <c r="AU535" s="381">
        <v>45050</v>
      </c>
      <c r="AV535" s="382">
        <v>59450</v>
      </c>
      <c r="AW535" s="382">
        <v>63054</v>
      </c>
      <c r="AX535" s="382">
        <v>66658</v>
      </c>
      <c r="AY535" s="382">
        <v>70262</v>
      </c>
      <c r="AZ535" s="382">
        <v>73866</v>
      </c>
      <c r="BA535" s="382">
        <v>77470</v>
      </c>
      <c r="BB535" s="382">
        <v>81074</v>
      </c>
      <c r="BC535" s="383">
        <v>84678</v>
      </c>
      <c r="BE535">
        <v>31450</v>
      </c>
      <c r="BF535">
        <v>41550</v>
      </c>
      <c r="BG535">
        <v>44066</v>
      </c>
      <c r="BH535">
        <v>46582</v>
      </c>
      <c r="BI535">
        <v>49098</v>
      </c>
      <c r="BJ535">
        <v>51614</v>
      </c>
      <c r="BK535">
        <v>54130</v>
      </c>
      <c r="BL535">
        <v>56646</v>
      </c>
      <c r="BM535">
        <v>59162</v>
      </c>
      <c r="BN535">
        <v>50300</v>
      </c>
      <c r="BO535">
        <v>66400</v>
      </c>
      <c r="BP535">
        <v>70424</v>
      </c>
      <c r="BQ535">
        <v>74448</v>
      </c>
      <c r="BR535">
        <v>78472</v>
      </c>
      <c r="BS535">
        <v>82496</v>
      </c>
      <c r="BT535">
        <v>86520</v>
      </c>
      <c r="BU535">
        <v>90544</v>
      </c>
      <c r="BV535">
        <v>94568</v>
      </c>
    </row>
    <row r="536" spans="1:74" x14ac:dyDescent="0.35">
      <c r="A536" s="298" t="s">
        <v>726</v>
      </c>
      <c r="C536" s="300">
        <v>35750</v>
      </c>
      <c r="D536" s="300">
        <v>35750</v>
      </c>
      <c r="E536" s="300">
        <v>41112.5</v>
      </c>
      <c r="F536" s="300">
        <v>41112.5</v>
      </c>
      <c r="G536" s="300">
        <v>41112.5</v>
      </c>
      <c r="H536" s="300">
        <v>41112.5</v>
      </c>
      <c r="I536" s="300">
        <v>41112.5</v>
      </c>
      <c r="J536" s="300">
        <v>42250</v>
      </c>
      <c r="K536" s="300">
        <v>44800</v>
      </c>
      <c r="L536" s="300">
        <v>47400</v>
      </c>
      <c r="M536" s="300">
        <v>49950</v>
      </c>
      <c r="N536" s="300">
        <v>52500</v>
      </c>
      <c r="O536" s="300">
        <v>55050</v>
      </c>
      <c r="P536" s="300">
        <v>57600</v>
      </c>
      <c r="Q536" s="300">
        <v>60200</v>
      </c>
      <c r="S536" s="381">
        <v>32000</v>
      </c>
      <c r="T536" s="382">
        <v>42250</v>
      </c>
      <c r="U536" s="382">
        <v>44810</v>
      </c>
      <c r="V536" s="382">
        <v>47370</v>
      </c>
      <c r="W536" s="382">
        <v>49930</v>
      </c>
      <c r="X536" s="382">
        <v>52490</v>
      </c>
      <c r="Y536" s="382">
        <v>55050</v>
      </c>
      <c r="Z536" s="382">
        <v>57610</v>
      </c>
      <c r="AA536" s="383">
        <v>60170</v>
      </c>
      <c r="AB536" s="381">
        <v>51200</v>
      </c>
      <c r="AC536" s="382">
        <v>67600</v>
      </c>
      <c r="AD536" s="382">
        <v>71696</v>
      </c>
      <c r="AE536" s="382">
        <v>75792</v>
      </c>
      <c r="AF536" s="382">
        <v>79888</v>
      </c>
      <c r="AG536" s="382">
        <v>83984</v>
      </c>
      <c r="AH536" s="382">
        <v>88080</v>
      </c>
      <c r="AI536" s="382">
        <v>92176</v>
      </c>
      <c r="AJ536" s="383">
        <v>96272</v>
      </c>
      <c r="AL536" s="381">
        <v>33600</v>
      </c>
      <c r="AM536" s="382">
        <v>44400</v>
      </c>
      <c r="AN536" s="382">
        <v>47088</v>
      </c>
      <c r="AO536" s="382">
        <v>49776</v>
      </c>
      <c r="AP536" s="382">
        <v>52464</v>
      </c>
      <c r="AQ536" s="382">
        <v>55152</v>
      </c>
      <c r="AR536" s="382">
        <v>57840</v>
      </c>
      <c r="AS536" s="382">
        <v>60528</v>
      </c>
      <c r="AT536" s="383">
        <v>63216</v>
      </c>
      <c r="AU536" s="381">
        <v>53750</v>
      </c>
      <c r="AV536" s="382">
        <v>70950</v>
      </c>
      <c r="AW536" s="382">
        <v>75250</v>
      </c>
      <c r="AX536" s="382">
        <v>79550</v>
      </c>
      <c r="AY536" s="382">
        <v>83850</v>
      </c>
      <c r="AZ536" s="382">
        <v>88150</v>
      </c>
      <c r="BA536" s="382">
        <v>92450</v>
      </c>
      <c r="BB536" s="382">
        <v>96750</v>
      </c>
      <c r="BC536" s="383">
        <v>101050</v>
      </c>
      <c r="BE536">
        <v>37550</v>
      </c>
      <c r="BF536">
        <v>49600</v>
      </c>
      <c r="BG536">
        <v>52604</v>
      </c>
      <c r="BH536">
        <v>55608</v>
      </c>
      <c r="BI536">
        <v>58612</v>
      </c>
      <c r="BJ536">
        <v>61616</v>
      </c>
      <c r="BK536">
        <v>64620</v>
      </c>
      <c r="BL536">
        <v>67624</v>
      </c>
      <c r="BM536">
        <v>70628</v>
      </c>
      <c r="BN536">
        <v>60100</v>
      </c>
      <c r="BO536">
        <v>79350</v>
      </c>
      <c r="BP536">
        <v>84158</v>
      </c>
      <c r="BQ536">
        <v>88966</v>
      </c>
      <c r="BR536">
        <v>93774</v>
      </c>
      <c r="BS536">
        <v>98582</v>
      </c>
      <c r="BT536">
        <v>103390</v>
      </c>
      <c r="BU536">
        <v>108198</v>
      </c>
      <c r="BV536">
        <v>113006</v>
      </c>
    </row>
    <row r="537" spans="1:74" x14ac:dyDescent="0.35">
      <c r="A537" s="298" t="s">
        <v>727</v>
      </c>
      <c r="C537" s="300">
        <v>35750</v>
      </c>
      <c r="D537" s="300">
        <v>35750</v>
      </c>
      <c r="E537" s="300">
        <v>41112.5</v>
      </c>
      <c r="F537" s="300">
        <v>41112.5</v>
      </c>
      <c r="G537" s="300">
        <v>41112.5</v>
      </c>
      <c r="H537" s="300">
        <v>41112.5</v>
      </c>
      <c r="I537" s="300">
        <v>41112.5</v>
      </c>
      <c r="J537" s="300">
        <v>41112.5</v>
      </c>
      <c r="K537" s="300">
        <v>43300</v>
      </c>
      <c r="L537" s="300">
        <v>45750</v>
      </c>
      <c r="M537" s="300">
        <v>48250</v>
      </c>
      <c r="N537" s="300">
        <v>50700</v>
      </c>
      <c r="O537" s="300">
        <v>53150</v>
      </c>
      <c r="P537" s="300">
        <v>55650</v>
      </c>
      <c r="Q537" s="300">
        <v>58100</v>
      </c>
      <c r="S537" s="381">
        <v>30900</v>
      </c>
      <c r="T537" s="382">
        <v>40800</v>
      </c>
      <c r="U537" s="382">
        <v>43272</v>
      </c>
      <c r="V537" s="382">
        <v>45744</v>
      </c>
      <c r="W537" s="382">
        <v>48216</v>
      </c>
      <c r="X537" s="382">
        <v>50688</v>
      </c>
      <c r="Y537" s="382">
        <v>53160</v>
      </c>
      <c r="Z537" s="382">
        <v>55632</v>
      </c>
      <c r="AA537" s="383">
        <v>58104</v>
      </c>
      <c r="AB537" s="381">
        <v>49450</v>
      </c>
      <c r="AC537" s="382">
        <v>65250</v>
      </c>
      <c r="AD537" s="382">
        <v>69206</v>
      </c>
      <c r="AE537" s="382">
        <v>73162</v>
      </c>
      <c r="AF537" s="382">
        <v>77118</v>
      </c>
      <c r="AG537" s="382">
        <v>81074</v>
      </c>
      <c r="AH537" s="382">
        <v>85030</v>
      </c>
      <c r="AI537" s="382">
        <v>88986</v>
      </c>
      <c r="AJ537" s="383">
        <v>92942</v>
      </c>
      <c r="AL537" s="381">
        <v>32150</v>
      </c>
      <c r="AM537" s="382">
        <v>42450</v>
      </c>
      <c r="AN537" s="382">
        <v>45022</v>
      </c>
      <c r="AO537" s="382">
        <v>47594</v>
      </c>
      <c r="AP537" s="382">
        <v>50166</v>
      </c>
      <c r="AQ537" s="382">
        <v>52738</v>
      </c>
      <c r="AR537" s="382">
        <v>55310</v>
      </c>
      <c r="AS537" s="382">
        <v>57882</v>
      </c>
      <c r="AT537" s="383">
        <v>60454</v>
      </c>
      <c r="AU537" s="381">
        <v>51450</v>
      </c>
      <c r="AV537" s="382">
        <v>67900</v>
      </c>
      <c r="AW537" s="382">
        <v>72016</v>
      </c>
      <c r="AX537" s="382">
        <v>76132</v>
      </c>
      <c r="AY537" s="382">
        <v>80248</v>
      </c>
      <c r="AZ537" s="382">
        <v>84364</v>
      </c>
      <c r="BA537" s="382">
        <v>88480</v>
      </c>
      <c r="BB537" s="382">
        <v>92596</v>
      </c>
      <c r="BC537" s="383">
        <v>96712</v>
      </c>
      <c r="BE537">
        <v>33700</v>
      </c>
      <c r="BF537">
        <v>44500</v>
      </c>
      <c r="BG537">
        <v>47196</v>
      </c>
      <c r="BH537">
        <v>49892</v>
      </c>
      <c r="BI537">
        <v>52588</v>
      </c>
      <c r="BJ537">
        <v>55284</v>
      </c>
      <c r="BK537">
        <v>57980</v>
      </c>
      <c r="BL537">
        <v>60676</v>
      </c>
      <c r="BM537">
        <v>63372</v>
      </c>
      <c r="BN537">
        <v>53900</v>
      </c>
      <c r="BO537">
        <v>71150</v>
      </c>
      <c r="BP537">
        <v>75462</v>
      </c>
      <c r="BQ537">
        <v>79774</v>
      </c>
      <c r="BR537">
        <v>84086</v>
      </c>
      <c r="BS537">
        <v>88398</v>
      </c>
      <c r="BT537">
        <v>92710</v>
      </c>
      <c r="BU537">
        <v>97022</v>
      </c>
      <c r="BV537">
        <v>101334</v>
      </c>
    </row>
    <row r="538" spans="1:74" x14ac:dyDescent="0.35">
      <c r="A538" s="298" t="s">
        <v>728</v>
      </c>
      <c r="C538" s="300">
        <v>41350</v>
      </c>
      <c r="D538" s="300">
        <v>41350</v>
      </c>
      <c r="E538" s="300">
        <v>47552.5</v>
      </c>
      <c r="F538" s="300">
        <v>47552.5</v>
      </c>
      <c r="G538" s="300">
        <v>47552.5</v>
      </c>
      <c r="H538" s="300">
        <v>49900</v>
      </c>
      <c r="I538" s="300">
        <v>53350</v>
      </c>
      <c r="J538" s="300">
        <v>56800</v>
      </c>
      <c r="K538" s="300">
        <v>60200</v>
      </c>
      <c r="L538" s="300">
        <v>63650</v>
      </c>
      <c r="M538" s="300">
        <v>67100</v>
      </c>
      <c r="N538" s="300">
        <v>70550</v>
      </c>
      <c r="O538" s="300">
        <v>74000</v>
      </c>
      <c r="P538" s="300">
        <v>77400</v>
      </c>
      <c r="Q538" s="300">
        <v>80850</v>
      </c>
      <c r="S538" s="381">
        <v>43000</v>
      </c>
      <c r="T538" s="382">
        <v>56800</v>
      </c>
      <c r="U538" s="382">
        <v>60240</v>
      </c>
      <c r="V538" s="382">
        <v>63680</v>
      </c>
      <c r="W538" s="382">
        <v>67120</v>
      </c>
      <c r="X538" s="382">
        <v>70560</v>
      </c>
      <c r="Y538" s="382">
        <v>74000</v>
      </c>
      <c r="Z538" s="382">
        <v>77440</v>
      </c>
      <c r="AA538" s="383">
        <v>80880</v>
      </c>
      <c r="AB538" s="381">
        <v>68800</v>
      </c>
      <c r="AC538" s="382">
        <v>90800</v>
      </c>
      <c r="AD538" s="382">
        <v>96304</v>
      </c>
      <c r="AE538" s="382">
        <v>101808</v>
      </c>
      <c r="AF538" s="382">
        <v>107312</v>
      </c>
      <c r="AG538" s="382">
        <v>112816</v>
      </c>
      <c r="AH538" s="382">
        <v>118320</v>
      </c>
      <c r="AI538" s="382">
        <v>123824</v>
      </c>
      <c r="AJ538" s="383">
        <v>129328</v>
      </c>
      <c r="AL538" s="381">
        <v>43300</v>
      </c>
      <c r="AM538" s="382">
        <v>57200</v>
      </c>
      <c r="AN538" s="382">
        <v>60664</v>
      </c>
      <c r="AO538" s="382">
        <v>64128</v>
      </c>
      <c r="AP538" s="382">
        <v>67592</v>
      </c>
      <c r="AQ538" s="382">
        <v>71056</v>
      </c>
      <c r="AR538" s="382">
        <v>74520</v>
      </c>
      <c r="AS538" s="382">
        <v>77984</v>
      </c>
      <c r="AT538" s="383">
        <v>81448</v>
      </c>
      <c r="AU538" s="381">
        <v>69300</v>
      </c>
      <c r="AV538" s="382">
        <v>91500</v>
      </c>
      <c r="AW538" s="382">
        <v>97044</v>
      </c>
      <c r="AX538" s="382">
        <v>102588</v>
      </c>
      <c r="AY538" s="382">
        <v>108132</v>
      </c>
      <c r="AZ538" s="382">
        <v>113676</v>
      </c>
      <c r="BA538" s="382">
        <v>119220</v>
      </c>
      <c r="BB538" s="382">
        <v>124764</v>
      </c>
      <c r="BC538" s="383">
        <v>130308</v>
      </c>
      <c r="BE538">
        <v>48400</v>
      </c>
      <c r="BF538">
        <v>63900</v>
      </c>
      <c r="BG538">
        <v>67772</v>
      </c>
      <c r="BH538">
        <v>71644</v>
      </c>
      <c r="BI538">
        <v>75516</v>
      </c>
      <c r="BJ538">
        <v>79388</v>
      </c>
      <c r="BK538">
        <v>83260</v>
      </c>
      <c r="BL538">
        <v>87132</v>
      </c>
      <c r="BM538">
        <v>91004</v>
      </c>
      <c r="BN538">
        <v>77450</v>
      </c>
      <c r="BO538">
        <v>102250</v>
      </c>
      <c r="BP538">
        <v>108446</v>
      </c>
      <c r="BQ538">
        <v>114642</v>
      </c>
      <c r="BR538">
        <v>120838</v>
      </c>
      <c r="BS538">
        <v>127034</v>
      </c>
      <c r="BT538">
        <v>133230</v>
      </c>
      <c r="BU538">
        <v>139426</v>
      </c>
      <c r="BV538">
        <v>145622</v>
      </c>
    </row>
    <row r="539" spans="1:74" x14ac:dyDescent="0.35">
      <c r="A539" s="298" t="s">
        <v>729</v>
      </c>
      <c r="C539" s="300">
        <v>35750</v>
      </c>
      <c r="D539" s="300">
        <v>35750</v>
      </c>
      <c r="E539" s="300">
        <v>41112.5</v>
      </c>
      <c r="F539" s="300">
        <v>41112.5</v>
      </c>
      <c r="G539" s="300">
        <v>41112.5</v>
      </c>
      <c r="H539" s="300">
        <v>41112.5</v>
      </c>
      <c r="I539" s="300">
        <v>41112.5</v>
      </c>
      <c r="J539" s="300">
        <v>41112.5</v>
      </c>
      <c r="K539" s="300">
        <v>41112.5</v>
      </c>
      <c r="L539" s="300">
        <v>41550</v>
      </c>
      <c r="M539" s="300">
        <v>43800</v>
      </c>
      <c r="N539" s="300">
        <v>46050</v>
      </c>
      <c r="O539" s="300">
        <v>48250</v>
      </c>
      <c r="P539" s="300">
        <v>50500</v>
      </c>
      <c r="Q539" s="300">
        <v>52750</v>
      </c>
      <c r="S539" s="381">
        <v>28050</v>
      </c>
      <c r="T539" s="382">
        <v>37050</v>
      </c>
      <c r="U539" s="382">
        <v>39294</v>
      </c>
      <c r="V539" s="382">
        <v>41538</v>
      </c>
      <c r="W539" s="382">
        <v>43782</v>
      </c>
      <c r="X539" s="382">
        <v>46026</v>
      </c>
      <c r="Y539" s="382">
        <v>48270</v>
      </c>
      <c r="Z539" s="382">
        <v>50514</v>
      </c>
      <c r="AA539" s="383">
        <v>52758</v>
      </c>
      <c r="AB539" s="381">
        <v>44900</v>
      </c>
      <c r="AC539" s="382">
        <v>59250</v>
      </c>
      <c r="AD539" s="382">
        <v>62842</v>
      </c>
      <c r="AE539" s="382">
        <v>66434</v>
      </c>
      <c r="AF539" s="382">
        <v>70026</v>
      </c>
      <c r="AG539" s="382">
        <v>73618</v>
      </c>
      <c r="AH539" s="382">
        <v>77210</v>
      </c>
      <c r="AI539" s="382">
        <v>80802</v>
      </c>
      <c r="AJ539" s="383">
        <v>84394</v>
      </c>
      <c r="AL539" s="381">
        <v>28150</v>
      </c>
      <c r="AM539" s="382">
        <v>37200</v>
      </c>
      <c r="AN539" s="382">
        <v>39452</v>
      </c>
      <c r="AO539" s="382">
        <v>41704</v>
      </c>
      <c r="AP539" s="382">
        <v>43956</v>
      </c>
      <c r="AQ539" s="382">
        <v>46208</v>
      </c>
      <c r="AR539" s="382">
        <v>48460</v>
      </c>
      <c r="AS539" s="382">
        <v>50712</v>
      </c>
      <c r="AT539" s="383">
        <v>52964</v>
      </c>
      <c r="AU539" s="381">
        <v>45050</v>
      </c>
      <c r="AV539" s="382">
        <v>59450</v>
      </c>
      <c r="AW539" s="382">
        <v>63054</v>
      </c>
      <c r="AX539" s="382">
        <v>66658</v>
      </c>
      <c r="AY539" s="382">
        <v>70262</v>
      </c>
      <c r="AZ539" s="382">
        <v>73866</v>
      </c>
      <c r="BA539" s="382">
        <v>77470</v>
      </c>
      <c r="BB539" s="382">
        <v>81074</v>
      </c>
      <c r="BC539" s="383">
        <v>84678</v>
      </c>
      <c r="BE539">
        <v>31450</v>
      </c>
      <c r="BF539">
        <v>41550</v>
      </c>
      <c r="BG539">
        <v>44066</v>
      </c>
      <c r="BH539">
        <v>46582</v>
      </c>
      <c r="BI539">
        <v>49098</v>
      </c>
      <c r="BJ539">
        <v>51614</v>
      </c>
      <c r="BK539">
        <v>54130</v>
      </c>
      <c r="BL539">
        <v>56646</v>
      </c>
      <c r="BM539">
        <v>59162</v>
      </c>
      <c r="BN539">
        <v>50300</v>
      </c>
      <c r="BO539">
        <v>66400</v>
      </c>
      <c r="BP539">
        <v>70424</v>
      </c>
      <c r="BQ539">
        <v>74448</v>
      </c>
      <c r="BR539">
        <v>78472</v>
      </c>
      <c r="BS539">
        <v>82496</v>
      </c>
      <c r="BT539">
        <v>86520</v>
      </c>
      <c r="BU539">
        <v>90544</v>
      </c>
      <c r="BV539">
        <v>94568</v>
      </c>
    </row>
    <row r="540" spans="1:74" x14ac:dyDescent="0.35">
      <c r="A540" s="298" t="s">
        <v>730</v>
      </c>
      <c r="C540" s="300">
        <v>35750</v>
      </c>
      <c r="D540" s="300">
        <v>35750</v>
      </c>
      <c r="E540" s="300">
        <v>41112.5</v>
      </c>
      <c r="F540" s="300">
        <v>41112.5</v>
      </c>
      <c r="G540" s="300">
        <v>41112.5</v>
      </c>
      <c r="H540" s="300">
        <v>41112.5</v>
      </c>
      <c r="I540" s="300">
        <v>41112.5</v>
      </c>
      <c r="J540" s="300">
        <v>41112.5</v>
      </c>
      <c r="K540" s="300">
        <v>41112.5</v>
      </c>
      <c r="L540" s="300">
        <v>41550</v>
      </c>
      <c r="M540" s="300">
        <v>43800</v>
      </c>
      <c r="N540" s="300">
        <v>46050</v>
      </c>
      <c r="O540" s="300">
        <v>48250</v>
      </c>
      <c r="P540" s="300">
        <v>50500</v>
      </c>
      <c r="Q540" s="300">
        <v>52750</v>
      </c>
      <c r="S540" s="381">
        <v>28050</v>
      </c>
      <c r="T540" s="382">
        <v>37050</v>
      </c>
      <c r="U540" s="382">
        <v>39294</v>
      </c>
      <c r="V540" s="382">
        <v>41538</v>
      </c>
      <c r="W540" s="382">
        <v>43782</v>
      </c>
      <c r="X540" s="382">
        <v>46026</v>
      </c>
      <c r="Y540" s="382">
        <v>48270</v>
      </c>
      <c r="Z540" s="382">
        <v>50514</v>
      </c>
      <c r="AA540" s="383">
        <v>52758</v>
      </c>
      <c r="AB540" s="381">
        <v>44900</v>
      </c>
      <c r="AC540" s="382">
        <v>59250</v>
      </c>
      <c r="AD540" s="382">
        <v>62842</v>
      </c>
      <c r="AE540" s="382">
        <v>66434</v>
      </c>
      <c r="AF540" s="382">
        <v>70026</v>
      </c>
      <c r="AG540" s="382">
        <v>73618</v>
      </c>
      <c r="AH540" s="382">
        <v>77210</v>
      </c>
      <c r="AI540" s="382">
        <v>80802</v>
      </c>
      <c r="AJ540" s="383">
        <v>84394</v>
      </c>
      <c r="AL540" s="381">
        <v>28150</v>
      </c>
      <c r="AM540" s="382">
        <v>37200</v>
      </c>
      <c r="AN540" s="382">
        <v>39452</v>
      </c>
      <c r="AO540" s="382">
        <v>41704</v>
      </c>
      <c r="AP540" s="382">
        <v>43956</v>
      </c>
      <c r="AQ540" s="382">
        <v>46208</v>
      </c>
      <c r="AR540" s="382">
        <v>48460</v>
      </c>
      <c r="AS540" s="382">
        <v>50712</v>
      </c>
      <c r="AT540" s="383">
        <v>52964</v>
      </c>
      <c r="AU540" s="381">
        <v>45050</v>
      </c>
      <c r="AV540" s="382">
        <v>59450</v>
      </c>
      <c r="AW540" s="382">
        <v>63054</v>
      </c>
      <c r="AX540" s="382">
        <v>66658</v>
      </c>
      <c r="AY540" s="382">
        <v>70262</v>
      </c>
      <c r="AZ540" s="382">
        <v>73866</v>
      </c>
      <c r="BA540" s="382">
        <v>77470</v>
      </c>
      <c r="BB540" s="382">
        <v>81074</v>
      </c>
      <c r="BC540" s="383">
        <v>84678</v>
      </c>
      <c r="BE540">
        <v>31450</v>
      </c>
      <c r="BF540">
        <v>41550</v>
      </c>
      <c r="BG540">
        <v>44066</v>
      </c>
      <c r="BH540">
        <v>46582</v>
      </c>
      <c r="BI540">
        <v>49098</v>
      </c>
      <c r="BJ540">
        <v>51614</v>
      </c>
      <c r="BK540">
        <v>54130</v>
      </c>
      <c r="BL540">
        <v>56646</v>
      </c>
      <c r="BM540">
        <v>59162</v>
      </c>
      <c r="BN540">
        <v>50300</v>
      </c>
      <c r="BO540">
        <v>66400</v>
      </c>
      <c r="BP540">
        <v>70424</v>
      </c>
      <c r="BQ540">
        <v>74448</v>
      </c>
      <c r="BR540">
        <v>78472</v>
      </c>
      <c r="BS540">
        <v>82496</v>
      </c>
      <c r="BT540">
        <v>86520</v>
      </c>
      <c r="BU540">
        <v>90544</v>
      </c>
      <c r="BV540">
        <v>94568</v>
      </c>
    </row>
    <row r="541" spans="1:74" x14ac:dyDescent="0.35">
      <c r="A541" s="298" t="s">
        <v>731</v>
      </c>
      <c r="C541" s="300">
        <v>42050</v>
      </c>
      <c r="D541" s="300">
        <v>42050</v>
      </c>
      <c r="E541" s="300">
        <v>48357.5</v>
      </c>
      <c r="F541" s="300">
        <v>48357.5</v>
      </c>
      <c r="G541" s="300">
        <v>48357.5</v>
      </c>
      <c r="H541" s="300">
        <v>48357.5</v>
      </c>
      <c r="I541" s="300">
        <v>51400</v>
      </c>
      <c r="J541" s="300">
        <v>54750</v>
      </c>
      <c r="K541" s="300">
        <v>58050</v>
      </c>
      <c r="L541" s="300">
        <v>61350</v>
      </c>
      <c r="M541" s="300">
        <v>64700</v>
      </c>
      <c r="N541" s="300">
        <v>68000</v>
      </c>
      <c r="O541" s="300">
        <v>71300</v>
      </c>
      <c r="P541" s="300">
        <v>74650</v>
      </c>
      <c r="Q541" s="300">
        <v>77950</v>
      </c>
      <c r="S541" s="381">
        <v>41450</v>
      </c>
      <c r="T541" s="382">
        <v>54750</v>
      </c>
      <c r="U541" s="382">
        <v>58066</v>
      </c>
      <c r="V541" s="382">
        <v>61382</v>
      </c>
      <c r="W541" s="382">
        <v>64698</v>
      </c>
      <c r="X541" s="382">
        <v>68014</v>
      </c>
      <c r="Y541" s="382">
        <v>71330</v>
      </c>
      <c r="Z541" s="382">
        <v>74646</v>
      </c>
      <c r="AA541" s="383">
        <v>77962</v>
      </c>
      <c r="AB541" s="381">
        <v>66300</v>
      </c>
      <c r="AC541" s="382">
        <v>87500</v>
      </c>
      <c r="AD541" s="382">
        <v>92804</v>
      </c>
      <c r="AE541" s="382">
        <v>98108</v>
      </c>
      <c r="AF541" s="382">
        <v>103412</v>
      </c>
      <c r="AG541" s="382">
        <v>108716</v>
      </c>
      <c r="AH541" s="382">
        <v>114020</v>
      </c>
      <c r="AI541" s="382">
        <v>119324</v>
      </c>
      <c r="AJ541" s="383">
        <v>124628</v>
      </c>
      <c r="AL541" s="381">
        <v>42450</v>
      </c>
      <c r="AM541" s="382">
        <v>56050</v>
      </c>
      <c r="AN541" s="382">
        <v>59446</v>
      </c>
      <c r="AO541" s="382">
        <v>62842</v>
      </c>
      <c r="AP541" s="382">
        <v>66238</v>
      </c>
      <c r="AQ541" s="382">
        <v>69634</v>
      </c>
      <c r="AR541" s="382">
        <v>73030</v>
      </c>
      <c r="AS541" s="382">
        <v>76426</v>
      </c>
      <c r="AT541" s="383">
        <v>79822</v>
      </c>
      <c r="AU541" s="381">
        <v>67900</v>
      </c>
      <c r="AV541" s="382">
        <v>89650</v>
      </c>
      <c r="AW541" s="382">
        <v>95082</v>
      </c>
      <c r="AX541" s="382">
        <v>100514</v>
      </c>
      <c r="AY541" s="382">
        <v>105946</v>
      </c>
      <c r="AZ541" s="382">
        <v>111378</v>
      </c>
      <c r="BA541" s="382">
        <v>116810</v>
      </c>
      <c r="BB541" s="382">
        <v>122242</v>
      </c>
      <c r="BC541" s="383">
        <v>127674</v>
      </c>
      <c r="BE541">
        <v>47450</v>
      </c>
      <c r="BF541">
        <v>62650</v>
      </c>
      <c r="BG541">
        <v>66446</v>
      </c>
      <c r="BH541">
        <v>70242</v>
      </c>
      <c r="BI541">
        <v>74038</v>
      </c>
      <c r="BJ541">
        <v>77834</v>
      </c>
      <c r="BK541">
        <v>81630</v>
      </c>
      <c r="BL541">
        <v>85426</v>
      </c>
      <c r="BM541">
        <v>89222</v>
      </c>
      <c r="BN541">
        <v>75900</v>
      </c>
      <c r="BO541">
        <v>100200</v>
      </c>
      <c r="BP541">
        <v>106272</v>
      </c>
      <c r="BQ541">
        <v>112344</v>
      </c>
      <c r="BR541">
        <v>118416</v>
      </c>
      <c r="BS541">
        <v>124488</v>
      </c>
      <c r="BT541">
        <v>130560</v>
      </c>
      <c r="BU541">
        <v>136632</v>
      </c>
      <c r="BV541">
        <v>142704</v>
      </c>
    </row>
    <row r="542" spans="1:74" x14ac:dyDescent="0.35">
      <c r="A542" s="298" t="s">
        <v>732</v>
      </c>
      <c r="C542" s="300">
        <v>35750</v>
      </c>
      <c r="D542" s="300">
        <v>35750</v>
      </c>
      <c r="E542" s="300">
        <v>41112.5</v>
      </c>
      <c r="F542" s="300">
        <v>41112.5</v>
      </c>
      <c r="G542" s="300">
        <v>41112.5</v>
      </c>
      <c r="H542" s="300">
        <v>41112.5</v>
      </c>
      <c r="I542" s="300">
        <v>41112.5</v>
      </c>
      <c r="J542" s="300">
        <v>41112.5</v>
      </c>
      <c r="K542" s="300">
        <v>41112.5</v>
      </c>
      <c r="L542" s="300">
        <v>41550</v>
      </c>
      <c r="M542" s="300">
        <v>43800</v>
      </c>
      <c r="N542" s="300">
        <v>46050</v>
      </c>
      <c r="O542" s="300">
        <v>48250</v>
      </c>
      <c r="P542" s="300">
        <v>50500</v>
      </c>
      <c r="Q542" s="300">
        <v>52750</v>
      </c>
      <c r="S542" s="381">
        <v>28050</v>
      </c>
      <c r="T542" s="382">
        <v>37050</v>
      </c>
      <c r="U542" s="382">
        <v>39294</v>
      </c>
      <c r="V542" s="382">
        <v>41538</v>
      </c>
      <c r="W542" s="382">
        <v>43782</v>
      </c>
      <c r="X542" s="382">
        <v>46026</v>
      </c>
      <c r="Y542" s="382">
        <v>48270</v>
      </c>
      <c r="Z542" s="382">
        <v>50514</v>
      </c>
      <c r="AA542" s="383">
        <v>52758</v>
      </c>
      <c r="AB542" s="381">
        <v>44900</v>
      </c>
      <c r="AC542" s="382">
        <v>59250</v>
      </c>
      <c r="AD542" s="382">
        <v>62842</v>
      </c>
      <c r="AE542" s="382">
        <v>66434</v>
      </c>
      <c r="AF542" s="382">
        <v>70026</v>
      </c>
      <c r="AG542" s="382">
        <v>73618</v>
      </c>
      <c r="AH542" s="382">
        <v>77210</v>
      </c>
      <c r="AI542" s="382">
        <v>80802</v>
      </c>
      <c r="AJ542" s="383">
        <v>84394</v>
      </c>
      <c r="AL542" s="381">
        <v>28150</v>
      </c>
      <c r="AM542" s="382">
        <v>37200</v>
      </c>
      <c r="AN542" s="382">
        <v>39452</v>
      </c>
      <c r="AO542" s="382">
        <v>41704</v>
      </c>
      <c r="AP542" s="382">
        <v>43956</v>
      </c>
      <c r="AQ542" s="382">
        <v>46208</v>
      </c>
      <c r="AR542" s="382">
        <v>48460</v>
      </c>
      <c r="AS542" s="382">
        <v>50712</v>
      </c>
      <c r="AT542" s="383">
        <v>52964</v>
      </c>
      <c r="AU542" s="381">
        <v>45050</v>
      </c>
      <c r="AV542" s="382">
        <v>59450</v>
      </c>
      <c r="AW542" s="382">
        <v>63054</v>
      </c>
      <c r="AX542" s="382">
        <v>66658</v>
      </c>
      <c r="AY542" s="382">
        <v>70262</v>
      </c>
      <c r="AZ542" s="382">
        <v>73866</v>
      </c>
      <c r="BA542" s="382">
        <v>77470</v>
      </c>
      <c r="BB542" s="382">
        <v>81074</v>
      </c>
      <c r="BC542" s="383">
        <v>84678</v>
      </c>
      <c r="BE542">
        <v>31450</v>
      </c>
      <c r="BF542">
        <v>41550</v>
      </c>
      <c r="BG542">
        <v>44066</v>
      </c>
      <c r="BH542">
        <v>46582</v>
      </c>
      <c r="BI542">
        <v>49098</v>
      </c>
      <c r="BJ542">
        <v>51614</v>
      </c>
      <c r="BK542">
        <v>54130</v>
      </c>
      <c r="BL542">
        <v>56646</v>
      </c>
      <c r="BM542">
        <v>59162</v>
      </c>
      <c r="BN542">
        <v>50300</v>
      </c>
      <c r="BO542">
        <v>66400</v>
      </c>
      <c r="BP542">
        <v>70424</v>
      </c>
      <c r="BQ542">
        <v>74448</v>
      </c>
      <c r="BR542">
        <v>78472</v>
      </c>
      <c r="BS542">
        <v>82496</v>
      </c>
      <c r="BT542">
        <v>86520</v>
      </c>
      <c r="BU542">
        <v>90544</v>
      </c>
      <c r="BV542">
        <v>94568</v>
      </c>
    </row>
    <row r="543" spans="1:74" x14ac:dyDescent="0.35">
      <c r="A543" s="298" t="s">
        <v>733</v>
      </c>
      <c r="C543" s="300">
        <v>35750</v>
      </c>
      <c r="D543" s="300">
        <v>35750</v>
      </c>
      <c r="E543" s="300">
        <v>41112.5</v>
      </c>
      <c r="F543" s="300">
        <v>41112.5</v>
      </c>
      <c r="G543" s="300">
        <v>41112.5</v>
      </c>
      <c r="H543" s="300">
        <v>41112.5</v>
      </c>
      <c r="I543" s="300">
        <v>41112.5</v>
      </c>
      <c r="J543" s="300">
        <v>41400</v>
      </c>
      <c r="K543" s="300">
        <v>43900</v>
      </c>
      <c r="L543" s="300">
        <v>46400</v>
      </c>
      <c r="M543" s="300">
        <v>48950</v>
      </c>
      <c r="N543" s="300">
        <v>51450</v>
      </c>
      <c r="O543" s="300">
        <v>53950</v>
      </c>
      <c r="P543" s="300">
        <v>56450</v>
      </c>
      <c r="Q543" s="300">
        <v>58950</v>
      </c>
      <c r="S543" s="381">
        <v>32400</v>
      </c>
      <c r="T543" s="382">
        <v>42800</v>
      </c>
      <c r="U543" s="382">
        <v>45392</v>
      </c>
      <c r="V543" s="382">
        <v>47984</v>
      </c>
      <c r="W543" s="382">
        <v>50576</v>
      </c>
      <c r="X543" s="382">
        <v>53168</v>
      </c>
      <c r="Y543" s="382">
        <v>55760</v>
      </c>
      <c r="Z543" s="382">
        <v>58352</v>
      </c>
      <c r="AA543" s="383">
        <v>60944</v>
      </c>
      <c r="AB543" s="381">
        <v>51850</v>
      </c>
      <c r="AC543" s="382">
        <v>68450</v>
      </c>
      <c r="AD543" s="382">
        <v>72598</v>
      </c>
      <c r="AE543" s="382">
        <v>76746</v>
      </c>
      <c r="AF543" s="382">
        <v>80894</v>
      </c>
      <c r="AG543" s="382">
        <v>85042</v>
      </c>
      <c r="AH543" s="382">
        <v>89190</v>
      </c>
      <c r="AI543" s="382">
        <v>93338</v>
      </c>
      <c r="AJ543" s="383">
        <v>97486</v>
      </c>
      <c r="AL543" s="381">
        <v>32900</v>
      </c>
      <c r="AM543" s="382">
        <v>43450</v>
      </c>
      <c r="AN543" s="382">
        <v>46082</v>
      </c>
      <c r="AO543" s="382">
        <v>48714</v>
      </c>
      <c r="AP543" s="382">
        <v>51346</v>
      </c>
      <c r="AQ543" s="382">
        <v>53978</v>
      </c>
      <c r="AR543" s="382">
        <v>56610</v>
      </c>
      <c r="AS543" s="382">
        <v>59242</v>
      </c>
      <c r="AT543" s="383">
        <v>61874</v>
      </c>
      <c r="AU543" s="381">
        <v>52650</v>
      </c>
      <c r="AV543" s="382">
        <v>69500</v>
      </c>
      <c r="AW543" s="382">
        <v>73712</v>
      </c>
      <c r="AX543" s="382">
        <v>77924</v>
      </c>
      <c r="AY543" s="382">
        <v>82136</v>
      </c>
      <c r="AZ543" s="382">
        <v>86348</v>
      </c>
      <c r="BA543" s="382">
        <v>90560</v>
      </c>
      <c r="BB543" s="382">
        <v>94772</v>
      </c>
      <c r="BC543" s="383">
        <v>98984</v>
      </c>
      <c r="BE543">
        <v>36800</v>
      </c>
      <c r="BF543">
        <v>48600</v>
      </c>
      <c r="BG543">
        <v>51544</v>
      </c>
      <c r="BH543">
        <v>54488</v>
      </c>
      <c r="BI543">
        <v>57432</v>
      </c>
      <c r="BJ543">
        <v>60376</v>
      </c>
      <c r="BK543">
        <v>63320</v>
      </c>
      <c r="BL543">
        <v>66264</v>
      </c>
      <c r="BM543">
        <v>69208</v>
      </c>
      <c r="BN543">
        <v>58900</v>
      </c>
      <c r="BO543">
        <v>77750</v>
      </c>
      <c r="BP543">
        <v>82462</v>
      </c>
      <c r="BQ543">
        <v>87174</v>
      </c>
      <c r="BR543">
        <v>91886</v>
      </c>
      <c r="BS543">
        <v>96598</v>
      </c>
      <c r="BT543">
        <v>101310</v>
      </c>
      <c r="BU543">
        <v>106022</v>
      </c>
      <c r="BV543">
        <v>110734</v>
      </c>
    </row>
    <row r="544" spans="1:74" x14ac:dyDescent="0.35">
      <c r="A544" s="298" t="s">
        <v>734</v>
      </c>
      <c r="C544" s="300">
        <v>35750</v>
      </c>
      <c r="D544" s="300">
        <v>35750</v>
      </c>
      <c r="E544" s="300">
        <v>41112.5</v>
      </c>
      <c r="F544" s="300">
        <v>41112.5</v>
      </c>
      <c r="G544" s="300">
        <v>41112.5</v>
      </c>
      <c r="H544" s="300">
        <v>41112.5</v>
      </c>
      <c r="I544" s="300">
        <v>41112.5</v>
      </c>
      <c r="J544" s="300">
        <v>41112.5</v>
      </c>
      <c r="K544" s="300">
        <v>42150</v>
      </c>
      <c r="L544" s="300">
        <v>44550</v>
      </c>
      <c r="M544" s="300">
        <v>47000</v>
      </c>
      <c r="N544" s="300">
        <v>49400</v>
      </c>
      <c r="O544" s="300">
        <v>51800</v>
      </c>
      <c r="P544" s="300">
        <v>54200</v>
      </c>
      <c r="Q544" s="300">
        <v>56600</v>
      </c>
      <c r="S544" s="381">
        <v>30100</v>
      </c>
      <c r="T544" s="382">
        <v>39750</v>
      </c>
      <c r="U544" s="382">
        <v>42158</v>
      </c>
      <c r="V544" s="382">
        <v>44566</v>
      </c>
      <c r="W544" s="382">
        <v>46974</v>
      </c>
      <c r="X544" s="382">
        <v>49382</v>
      </c>
      <c r="Y544" s="382">
        <v>51790</v>
      </c>
      <c r="Z544" s="382">
        <v>54198</v>
      </c>
      <c r="AA544" s="383">
        <v>56606</v>
      </c>
      <c r="AB544" s="381">
        <v>48150</v>
      </c>
      <c r="AC544" s="382">
        <v>63550</v>
      </c>
      <c r="AD544" s="382">
        <v>67402</v>
      </c>
      <c r="AE544" s="382">
        <v>71254</v>
      </c>
      <c r="AF544" s="382">
        <v>75106</v>
      </c>
      <c r="AG544" s="382">
        <v>78958</v>
      </c>
      <c r="AH544" s="382">
        <v>82810</v>
      </c>
      <c r="AI544" s="382">
        <v>86662</v>
      </c>
      <c r="AJ544" s="383">
        <v>90514</v>
      </c>
      <c r="AL544" s="381">
        <v>31450</v>
      </c>
      <c r="AM544" s="382">
        <v>41550</v>
      </c>
      <c r="AN544" s="382">
        <v>44066</v>
      </c>
      <c r="AO544" s="382">
        <v>46582</v>
      </c>
      <c r="AP544" s="382">
        <v>49098</v>
      </c>
      <c r="AQ544" s="382">
        <v>51614</v>
      </c>
      <c r="AR544" s="382">
        <v>54130</v>
      </c>
      <c r="AS544" s="382">
        <v>56646</v>
      </c>
      <c r="AT544" s="383">
        <v>59162</v>
      </c>
      <c r="AU544" s="381">
        <v>50300</v>
      </c>
      <c r="AV544" s="382">
        <v>66400</v>
      </c>
      <c r="AW544" s="382">
        <v>70424</v>
      </c>
      <c r="AX544" s="382">
        <v>74448</v>
      </c>
      <c r="AY544" s="382">
        <v>78472</v>
      </c>
      <c r="AZ544" s="382">
        <v>82496</v>
      </c>
      <c r="BA544" s="382">
        <v>86520</v>
      </c>
      <c r="BB544" s="382">
        <v>90544</v>
      </c>
      <c r="BC544" s="383">
        <v>94568</v>
      </c>
      <c r="BE544">
        <v>31750</v>
      </c>
      <c r="BF544">
        <v>41950</v>
      </c>
      <c r="BG544">
        <v>44490</v>
      </c>
      <c r="BH544">
        <v>47030</v>
      </c>
      <c r="BI544">
        <v>49570</v>
      </c>
      <c r="BJ544">
        <v>52110</v>
      </c>
      <c r="BK544">
        <v>54650</v>
      </c>
      <c r="BL544">
        <v>57190</v>
      </c>
      <c r="BM544">
        <v>59730</v>
      </c>
      <c r="BN544">
        <v>50800</v>
      </c>
      <c r="BO544">
        <v>67050</v>
      </c>
      <c r="BP544">
        <v>71114</v>
      </c>
      <c r="BQ544">
        <v>75178</v>
      </c>
      <c r="BR544">
        <v>79242</v>
      </c>
      <c r="BS544">
        <v>83306</v>
      </c>
      <c r="BT544">
        <v>87370</v>
      </c>
      <c r="BU544">
        <v>91434</v>
      </c>
      <c r="BV544">
        <v>95498</v>
      </c>
    </row>
    <row r="545" spans="1:74" x14ac:dyDescent="0.35">
      <c r="A545" s="298" t="s">
        <v>735</v>
      </c>
      <c r="C545" s="300">
        <v>42050</v>
      </c>
      <c r="D545" s="300">
        <v>42050</v>
      </c>
      <c r="E545" s="300">
        <v>48357.5</v>
      </c>
      <c r="F545" s="300">
        <v>48357.5</v>
      </c>
      <c r="G545" s="300">
        <v>48357.5</v>
      </c>
      <c r="H545" s="300">
        <v>48357.5</v>
      </c>
      <c r="I545" s="300">
        <v>51400</v>
      </c>
      <c r="J545" s="300">
        <v>54750</v>
      </c>
      <c r="K545" s="300">
        <v>58050</v>
      </c>
      <c r="L545" s="300">
        <v>61350</v>
      </c>
      <c r="M545" s="300">
        <v>64700</v>
      </c>
      <c r="N545" s="300">
        <v>68000</v>
      </c>
      <c r="O545" s="300">
        <v>71300</v>
      </c>
      <c r="P545" s="300">
        <v>74650</v>
      </c>
      <c r="Q545" s="300">
        <v>77950</v>
      </c>
      <c r="S545" s="381">
        <v>41450</v>
      </c>
      <c r="T545" s="382">
        <v>54750</v>
      </c>
      <c r="U545" s="382">
        <v>58066</v>
      </c>
      <c r="V545" s="382">
        <v>61382</v>
      </c>
      <c r="W545" s="382">
        <v>64698</v>
      </c>
      <c r="X545" s="382">
        <v>68014</v>
      </c>
      <c r="Y545" s="382">
        <v>71330</v>
      </c>
      <c r="Z545" s="382">
        <v>74646</v>
      </c>
      <c r="AA545" s="383">
        <v>77962</v>
      </c>
      <c r="AB545" s="381">
        <v>66300</v>
      </c>
      <c r="AC545" s="382">
        <v>87500</v>
      </c>
      <c r="AD545" s="382">
        <v>92804</v>
      </c>
      <c r="AE545" s="382">
        <v>98108</v>
      </c>
      <c r="AF545" s="382">
        <v>103412</v>
      </c>
      <c r="AG545" s="382">
        <v>108716</v>
      </c>
      <c r="AH545" s="382">
        <v>114020</v>
      </c>
      <c r="AI545" s="382">
        <v>119324</v>
      </c>
      <c r="AJ545" s="383">
        <v>124628</v>
      </c>
      <c r="AL545" s="381">
        <v>42450</v>
      </c>
      <c r="AM545" s="382">
        <v>56050</v>
      </c>
      <c r="AN545" s="382">
        <v>59446</v>
      </c>
      <c r="AO545" s="382">
        <v>62842</v>
      </c>
      <c r="AP545" s="382">
        <v>66238</v>
      </c>
      <c r="AQ545" s="382">
        <v>69634</v>
      </c>
      <c r="AR545" s="382">
        <v>73030</v>
      </c>
      <c r="AS545" s="382">
        <v>76426</v>
      </c>
      <c r="AT545" s="383">
        <v>79822</v>
      </c>
      <c r="AU545" s="381">
        <v>67900</v>
      </c>
      <c r="AV545" s="382">
        <v>89650</v>
      </c>
      <c r="AW545" s="382">
        <v>95082</v>
      </c>
      <c r="AX545" s="382">
        <v>100514</v>
      </c>
      <c r="AY545" s="382">
        <v>105946</v>
      </c>
      <c r="AZ545" s="382">
        <v>111378</v>
      </c>
      <c r="BA545" s="382">
        <v>116810</v>
      </c>
      <c r="BB545" s="382">
        <v>122242</v>
      </c>
      <c r="BC545" s="383">
        <v>127674</v>
      </c>
      <c r="BE545">
        <v>47450</v>
      </c>
      <c r="BF545">
        <v>62650</v>
      </c>
      <c r="BG545">
        <v>66446</v>
      </c>
      <c r="BH545">
        <v>70242</v>
      </c>
      <c r="BI545">
        <v>74038</v>
      </c>
      <c r="BJ545">
        <v>77834</v>
      </c>
      <c r="BK545">
        <v>81630</v>
      </c>
      <c r="BL545">
        <v>85426</v>
      </c>
      <c r="BM545">
        <v>89222</v>
      </c>
      <c r="BN545">
        <v>75900</v>
      </c>
      <c r="BO545">
        <v>100200</v>
      </c>
      <c r="BP545">
        <v>106272</v>
      </c>
      <c r="BQ545">
        <v>112344</v>
      </c>
      <c r="BR545">
        <v>118416</v>
      </c>
      <c r="BS545">
        <v>124488</v>
      </c>
      <c r="BT545">
        <v>130560</v>
      </c>
      <c r="BU545">
        <v>136632</v>
      </c>
      <c r="BV545">
        <v>142704</v>
      </c>
    </row>
    <row r="546" spans="1:74" x14ac:dyDescent="0.35">
      <c r="A546" s="298" t="s">
        <v>736</v>
      </c>
      <c r="C546" s="300">
        <v>35750</v>
      </c>
      <c r="D546" s="300">
        <v>35750</v>
      </c>
      <c r="E546" s="300">
        <v>41112.5</v>
      </c>
      <c r="F546" s="300">
        <v>41112.5</v>
      </c>
      <c r="G546" s="300">
        <v>41112.5</v>
      </c>
      <c r="H546" s="300">
        <v>41112.5</v>
      </c>
      <c r="I546" s="300">
        <v>41112.5</v>
      </c>
      <c r="J546" s="300">
        <v>41112.5</v>
      </c>
      <c r="K546" s="300">
        <v>41112.5</v>
      </c>
      <c r="L546" s="300">
        <v>41550</v>
      </c>
      <c r="M546" s="300">
        <v>43800</v>
      </c>
      <c r="N546" s="300">
        <v>46050</v>
      </c>
      <c r="O546" s="300">
        <v>48250</v>
      </c>
      <c r="P546" s="300">
        <v>50500</v>
      </c>
      <c r="Q546" s="300">
        <v>52750</v>
      </c>
      <c r="S546" s="381">
        <v>28050</v>
      </c>
      <c r="T546" s="382">
        <v>37050</v>
      </c>
      <c r="U546" s="382">
        <v>39294</v>
      </c>
      <c r="V546" s="382">
        <v>41538</v>
      </c>
      <c r="W546" s="382">
        <v>43782</v>
      </c>
      <c r="X546" s="382">
        <v>46026</v>
      </c>
      <c r="Y546" s="382">
        <v>48270</v>
      </c>
      <c r="Z546" s="382">
        <v>50514</v>
      </c>
      <c r="AA546" s="383">
        <v>52758</v>
      </c>
      <c r="AB546" s="381">
        <v>44900</v>
      </c>
      <c r="AC546" s="382">
        <v>59250</v>
      </c>
      <c r="AD546" s="382">
        <v>62842</v>
      </c>
      <c r="AE546" s="382">
        <v>66434</v>
      </c>
      <c r="AF546" s="382">
        <v>70026</v>
      </c>
      <c r="AG546" s="382">
        <v>73618</v>
      </c>
      <c r="AH546" s="382">
        <v>77210</v>
      </c>
      <c r="AI546" s="382">
        <v>80802</v>
      </c>
      <c r="AJ546" s="383">
        <v>84394</v>
      </c>
      <c r="AL546" s="381">
        <v>29250</v>
      </c>
      <c r="AM546" s="382">
        <v>38650</v>
      </c>
      <c r="AN546" s="382">
        <v>40990</v>
      </c>
      <c r="AO546" s="382">
        <v>43330</v>
      </c>
      <c r="AP546" s="382">
        <v>45670</v>
      </c>
      <c r="AQ546" s="382">
        <v>48010</v>
      </c>
      <c r="AR546" s="382">
        <v>50350</v>
      </c>
      <c r="AS546" s="382">
        <v>52690</v>
      </c>
      <c r="AT546" s="383">
        <v>55030</v>
      </c>
      <c r="AU546" s="381">
        <v>46800</v>
      </c>
      <c r="AV546" s="382">
        <v>61800</v>
      </c>
      <c r="AW546" s="382">
        <v>65544</v>
      </c>
      <c r="AX546" s="382">
        <v>69288</v>
      </c>
      <c r="AY546" s="382">
        <v>73032</v>
      </c>
      <c r="AZ546" s="382">
        <v>76776</v>
      </c>
      <c r="BA546" s="382">
        <v>80520</v>
      </c>
      <c r="BB546" s="382">
        <v>84264</v>
      </c>
      <c r="BC546" s="383">
        <v>88008</v>
      </c>
      <c r="BE546">
        <v>31850</v>
      </c>
      <c r="BF546">
        <v>42050</v>
      </c>
      <c r="BG546">
        <v>44598</v>
      </c>
      <c r="BH546">
        <v>47146</v>
      </c>
      <c r="BI546">
        <v>49694</v>
      </c>
      <c r="BJ546">
        <v>52242</v>
      </c>
      <c r="BK546">
        <v>54790</v>
      </c>
      <c r="BL546">
        <v>57338</v>
      </c>
      <c r="BM546">
        <v>59886</v>
      </c>
      <c r="BN546">
        <v>50950</v>
      </c>
      <c r="BO546">
        <v>67250</v>
      </c>
      <c r="BP546">
        <v>71326</v>
      </c>
      <c r="BQ546">
        <v>75402</v>
      </c>
      <c r="BR546">
        <v>79478</v>
      </c>
      <c r="BS546">
        <v>83554</v>
      </c>
      <c r="BT546">
        <v>87630</v>
      </c>
      <c r="BU546">
        <v>91706</v>
      </c>
      <c r="BV546">
        <v>95782</v>
      </c>
    </row>
    <row r="547" spans="1:74" x14ac:dyDescent="0.35">
      <c r="A547" s="298" t="s">
        <v>737</v>
      </c>
      <c r="C547" s="300">
        <v>35750</v>
      </c>
      <c r="D547" s="300">
        <v>35750</v>
      </c>
      <c r="E547" s="300">
        <v>41112.5</v>
      </c>
      <c r="F547" s="300">
        <v>41112.5</v>
      </c>
      <c r="G547" s="300">
        <v>41112.5</v>
      </c>
      <c r="H547" s="300">
        <v>41112.5</v>
      </c>
      <c r="I547" s="300">
        <v>41112.5</v>
      </c>
      <c r="J547" s="300">
        <v>41112.5</v>
      </c>
      <c r="K547" s="300">
        <v>41112.5</v>
      </c>
      <c r="L547" s="300">
        <v>41550</v>
      </c>
      <c r="M547" s="300">
        <v>43800</v>
      </c>
      <c r="N547" s="300">
        <v>46050</v>
      </c>
      <c r="O547" s="300">
        <v>48250</v>
      </c>
      <c r="P547" s="300">
        <v>50500</v>
      </c>
      <c r="Q547" s="300">
        <v>52750</v>
      </c>
      <c r="S547" s="381">
        <v>28050</v>
      </c>
      <c r="T547" s="382">
        <v>37050</v>
      </c>
      <c r="U547" s="382">
        <v>39294</v>
      </c>
      <c r="V547" s="382">
        <v>41538</v>
      </c>
      <c r="W547" s="382">
        <v>43782</v>
      </c>
      <c r="X547" s="382">
        <v>46026</v>
      </c>
      <c r="Y547" s="382">
        <v>48270</v>
      </c>
      <c r="Z547" s="382">
        <v>50514</v>
      </c>
      <c r="AA547" s="383">
        <v>52758</v>
      </c>
      <c r="AB547" s="381">
        <v>44900</v>
      </c>
      <c r="AC547" s="382">
        <v>59250</v>
      </c>
      <c r="AD547" s="382">
        <v>62842</v>
      </c>
      <c r="AE547" s="382">
        <v>66434</v>
      </c>
      <c r="AF547" s="382">
        <v>70026</v>
      </c>
      <c r="AG547" s="382">
        <v>73618</v>
      </c>
      <c r="AH547" s="382">
        <v>77210</v>
      </c>
      <c r="AI547" s="382">
        <v>80802</v>
      </c>
      <c r="AJ547" s="383">
        <v>84394</v>
      </c>
      <c r="AL547" s="381">
        <v>28150</v>
      </c>
      <c r="AM547" s="382">
        <v>37200</v>
      </c>
      <c r="AN547" s="382">
        <v>39452</v>
      </c>
      <c r="AO547" s="382">
        <v>41704</v>
      </c>
      <c r="AP547" s="382">
        <v>43956</v>
      </c>
      <c r="AQ547" s="382">
        <v>46208</v>
      </c>
      <c r="AR547" s="382">
        <v>48460</v>
      </c>
      <c r="AS547" s="382">
        <v>50712</v>
      </c>
      <c r="AT547" s="383">
        <v>52964</v>
      </c>
      <c r="AU547" s="381">
        <v>45050</v>
      </c>
      <c r="AV547" s="382">
        <v>59450</v>
      </c>
      <c r="AW547" s="382">
        <v>63054</v>
      </c>
      <c r="AX547" s="382">
        <v>66658</v>
      </c>
      <c r="AY547" s="382">
        <v>70262</v>
      </c>
      <c r="AZ547" s="382">
        <v>73866</v>
      </c>
      <c r="BA547" s="382">
        <v>77470</v>
      </c>
      <c r="BB547" s="382">
        <v>81074</v>
      </c>
      <c r="BC547" s="383">
        <v>84678</v>
      </c>
      <c r="BE547">
        <v>31450</v>
      </c>
      <c r="BF547">
        <v>41550</v>
      </c>
      <c r="BG547">
        <v>44066</v>
      </c>
      <c r="BH547">
        <v>46582</v>
      </c>
      <c r="BI547">
        <v>49098</v>
      </c>
      <c r="BJ547">
        <v>51614</v>
      </c>
      <c r="BK547">
        <v>54130</v>
      </c>
      <c r="BL547">
        <v>56646</v>
      </c>
      <c r="BM547">
        <v>59162</v>
      </c>
      <c r="BN547">
        <v>50300</v>
      </c>
      <c r="BO547">
        <v>66400</v>
      </c>
      <c r="BP547">
        <v>70424</v>
      </c>
      <c r="BQ547">
        <v>74448</v>
      </c>
      <c r="BR547">
        <v>78472</v>
      </c>
      <c r="BS547">
        <v>82496</v>
      </c>
      <c r="BT547">
        <v>86520</v>
      </c>
      <c r="BU547">
        <v>90544</v>
      </c>
      <c r="BV547">
        <v>94568</v>
      </c>
    </row>
    <row r="548" spans="1:74" x14ac:dyDescent="0.35">
      <c r="A548" s="298" t="s">
        <v>738</v>
      </c>
      <c r="C548" s="300">
        <v>35750</v>
      </c>
      <c r="D548" s="300">
        <v>35750</v>
      </c>
      <c r="E548" s="300">
        <v>41112.5</v>
      </c>
      <c r="F548" s="300">
        <v>41112.5</v>
      </c>
      <c r="G548" s="300">
        <v>41112.5</v>
      </c>
      <c r="H548" s="300">
        <v>41112.5</v>
      </c>
      <c r="I548" s="300">
        <v>41112.5</v>
      </c>
      <c r="J548" s="300">
        <v>41400</v>
      </c>
      <c r="K548" s="300">
        <v>43900</v>
      </c>
      <c r="L548" s="300">
        <v>46400</v>
      </c>
      <c r="M548" s="300">
        <v>48950</v>
      </c>
      <c r="N548" s="300">
        <v>51450</v>
      </c>
      <c r="O548" s="300">
        <v>53950</v>
      </c>
      <c r="P548" s="300">
        <v>56450</v>
      </c>
      <c r="Q548" s="300">
        <v>58950</v>
      </c>
      <c r="S548" s="381">
        <v>31350</v>
      </c>
      <c r="T548" s="382">
        <v>41400</v>
      </c>
      <c r="U548" s="382">
        <v>43908</v>
      </c>
      <c r="V548" s="382">
        <v>46416</v>
      </c>
      <c r="W548" s="382">
        <v>48924</v>
      </c>
      <c r="X548" s="382">
        <v>51432</v>
      </c>
      <c r="Y548" s="382">
        <v>53940</v>
      </c>
      <c r="Z548" s="382">
        <v>56448</v>
      </c>
      <c r="AA548" s="383">
        <v>58956</v>
      </c>
      <c r="AB548" s="381">
        <v>50150</v>
      </c>
      <c r="AC548" s="382">
        <v>66200</v>
      </c>
      <c r="AD548" s="382">
        <v>70212</v>
      </c>
      <c r="AE548" s="382">
        <v>74224</v>
      </c>
      <c r="AF548" s="382">
        <v>78236</v>
      </c>
      <c r="AG548" s="382">
        <v>82248</v>
      </c>
      <c r="AH548" s="382">
        <v>86260</v>
      </c>
      <c r="AI548" s="382">
        <v>90272</v>
      </c>
      <c r="AJ548" s="383">
        <v>94284</v>
      </c>
      <c r="AL548" s="381">
        <v>32650</v>
      </c>
      <c r="AM548" s="382">
        <v>43100</v>
      </c>
      <c r="AN548" s="382">
        <v>45712</v>
      </c>
      <c r="AO548" s="382">
        <v>48324</v>
      </c>
      <c r="AP548" s="382">
        <v>50936</v>
      </c>
      <c r="AQ548" s="382">
        <v>53548</v>
      </c>
      <c r="AR548" s="382">
        <v>56160</v>
      </c>
      <c r="AS548" s="382">
        <v>58772</v>
      </c>
      <c r="AT548" s="383">
        <v>61384</v>
      </c>
      <c r="AU548" s="381">
        <v>52250</v>
      </c>
      <c r="AV548" s="382">
        <v>68950</v>
      </c>
      <c r="AW548" s="382">
        <v>73130</v>
      </c>
      <c r="AX548" s="382">
        <v>77310</v>
      </c>
      <c r="AY548" s="382">
        <v>81490</v>
      </c>
      <c r="AZ548" s="382">
        <v>85670</v>
      </c>
      <c r="BA548" s="382">
        <v>89850</v>
      </c>
      <c r="BB548" s="382">
        <v>94030</v>
      </c>
      <c r="BC548" s="383">
        <v>98210</v>
      </c>
      <c r="BE548">
        <v>34700</v>
      </c>
      <c r="BF548">
        <v>45850</v>
      </c>
      <c r="BG548">
        <v>48626</v>
      </c>
      <c r="BH548">
        <v>51402</v>
      </c>
      <c r="BI548">
        <v>54178</v>
      </c>
      <c r="BJ548">
        <v>56954</v>
      </c>
      <c r="BK548">
        <v>59730</v>
      </c>
      <c r="BL548">
        <v>62506</v>
      </c>
      <c r="BM548">
        <v>65282</v>
      </c>
      <c r="BN548">
        <v>55500</v>
      </c>
      <c r="BO548">
        <v>73250</v>
      </c>
      <c r="BP548">
        <v>77690</v>
      </c>
      <c r="BQ548">
        <v>82130</v>
      </c>
      <c r="BR548">
        <v>86570</v>
      </c>
      <c r="BS548">
        <v>91010</v>
      </c>
      <c r="BT548">
        <v>95450</v>
      </c>
      <c r="BU548">
        <v>99890</v>
      </c>
      <c r="BV548">
        <v>104330</v>
      </c>
    </row>
    <row r="549" spans="1:74" x14ac:dyDescent="0.35">
      <c r="A549" s="298" t="s">
        <v>739</v>
      </c>
      <c r="C549" s="300">
        <v>35750</v>
      </c>
      <c r="D549" s="300">
        <v>35750</v>
      </c>
      <c r="E549" s="300">
        <v>41112.5</v>
      </c>
      <c r="F549" s="300">
        <v>41112.5</v>
      </c>
      <c r="G549" s="300">
        <v>41112.5</v>
      </c>
      <c r="H549" s="300">
        <v>41112.5</v>
      </c>
      <c r="I549" s="300">
        <v>41112.5</v>
      </c>
      <c r="J549" s="300">
        <v>41112.5</v>
      </c>
      <c r="K549" s="300">
        <v>41112.5</v>
      </c>
      <c r="L549" s="300">
        <v>41550</v>
      </c>
      <c r="M549" s="300">
        <v>43800</v>
      </c>
      <c r="N549" s="300">
        <v>46050</v>
      </c>
      <c r="O549" s="300">
        <v>48250</v>
      </c>
      <c r="P549" s="300">
        <v>50500</v>
      </c>
      <c r="Q549" s="300">
        <v>52750</v>
      </c>
      <c r="S549" s="381">
        <v>28050</v>
      </c>
      <c r="T549" s="382">
        <v>37050</v>
      </c>
      <c r="U549" s="382">
        <v>39294</v>
      </c>
      <c r="V549" s="382">
        <v>41538</v>
      </c>
      <c r="W549" s="382">
        <v>43782</v>
      </c>
      <c r="X549" s="382">
        <v>46026</v>
      </c>
      <c r="Y549" s="382">
        <v>48270</v>
      </c>
      <c r="Z549" s="382">
        <v>50514</v>
      </c>
      <c r="AA549" s="383">
        <v>52758</v>
      </c>
      <c r="AB549" s="381">
        <v>44900</v>
      </c>
      <c r="AC549" s="382">
        <v>59250</v>
      </c>
      <c r="AD549" s="382">
        <v>62842</v>
      </c>
      <c r="AE549" s="382">
        <v>66434</v>
      </c>
      <c r="AF549" s="382">
        <v>70026</v>
      </c>
      <c r="AG549" s="382">
        <v>73618</v>
      </c>
      <c r="AH549" s="382">
        <v>77210</v>
      </c>
      <c r="AI549" s="382">
        <v>80802</v>
      </c>
      <c r="AJ549" s="383">
        <v>84394</v>
      </c>
      <c r="AL549" s="381">
        <v>28150</v>
      </c>
      <c r="AM549" s="382">
        <v>37200</v>
      </c>
      <c r="AN549" s="382">
        <v>39452</v>
      </c>
      <c r="AO549" s="382">
        <v>41704</v>
      </c>
      <c r="AP549" s="382">
        <v>43956</v>
      </c>
      <c r="AQ549" s="382">
        <v>46208</v>
      </c>
      <c r="AR549" s="382">
        <v>48460</v>
      </c>
      <c r="AS549" s="382">
        <v>50712</v>
      </c>
      <c r="AT549" s="383">
        <v>52964</v>
      </c>
      <c r="AU549" s="381">
        <v>45050</v>
      </c>
      <c r="AV549" s="382">
        <v>59450</v>
      </c>
      <c r="AW549" s="382">
        <v>63054</v>
      </c>
      <c r="AX549" s="382">
        <v>66658</v>
      </c>
      <c r="AY549" s="382">
        <v>70262</v>
      </c>
      <c r="AZ549" s="382">
        <v>73866</v>
      </c>
      <c r="BA549" s="382">
        <v>77470</v>
      </c>
      <c r="BB549" s="382">
        <v>81074</v>
      </c>
      <c r="BC549" s="383">
        <v>84678</v>
      </c>
      <c r="BE549">
        <v>31450</v>
      </c>
      <c r="BF549">
        <v>41550</v>
      </c>
      <c r="BG549">
        <v>44066</v>
      </c>
      <c r="BH549">
        <v>46582</v>
      </c>
      <c r="BI549">
        <v>49098</v>
      </c>
      <c r="BJ549">
        <v>51614</v>
      </c>
      <c r="BK549">
        <v>54130</v>
      </c>
      <c r="BL549">
        <v>56646</v>
      </c>
      <c r="BM549">
        <v>59162</v>
      </c>
      <c r="BN549">
        <v>50300</v>
      </c>
      <c r="BO549">
        <v>66400</v>
      </c>
      <c r="BP549">
        <v>70424</v>
      </c>
      <c r="BQ549">
        <v>74448</v>
      </c>
      <c r="BR549">
        <v>78472</v>
      </c>
      <c r="BS549">
        <v>82496</v>
      </c>
      <c r="BT549">
        <v>86520</v>
      </c>
      <c r="BU549">
        <v>90544</v>
      </c>
      <c r="BV549">
        <v>94568</v>
      </c>
    </row>
    <row r="550" spans="1:74" x14ac:dyDescent="0.35">
      <c r="A550" s="298" t="s">
        <v>740</v>
      </c>
      <c r="C550" s="300">
        <v>35750</v>
      </c>
      <c r="D550" s="300">
        <v>35750</v>
      </c>
      <c r="E550" s="300">
        <v>41112.5</v>
      </c>
      <c r="F550" s="300">
        <v>41112.5</v>
      </c>
      <c r="G550" s="300">
        <v>41112.5</v>
      </c>
      <c r="H550" s="300">
        <v>41112.5</v>
      </c>
      <c r="I550" s="300">
        <v>41112.5</v>
      </c>
      <c r="J550" s="300">
        <v>41112.5</v>
      </c>
      <c r="K550" s="300">
        <v>41112.5</v>
      </c>
      <c r="L550" s="300">
        <v>41550</v>
      </c>
      <c r="M550" s="300">
        <v>43800</v>
      </c>
      <c r="N550" s="300">
        <v>46050</v>
      </c>
      <c r="O550" s="300">
        <v>48250</v>
      </c>
      <c r="P550" s="300">
        <v>50500</v>
      </c>
      <c r="Q550" s="300">
        <v>52750</v>
      </c>
      <c r="S550" s="381">
        <v>28050</v>
      </c>
      <c r="T550" s="382">
        <v>37050</v>
      </c>
      <c r="U550" s="382">
        <v>39294</v>
      </c>
      <c r="V550" s="382">
        <v>41538</v>
      </c>
      <c r="W550" s="382">
        <v>43782</v>
      </c>
      <c r="X550" s="382">
        <v>46026</v>
      </c>
      <c r="Y550" s="382">
        <v>48270</v>
      </c>
      <c r="Z550" s="382">
        <v>50514</v>
      </c>
      <c r="AA550" s="383">
        <v>52758</v>
      </c>
      <c r="AB550" s="381">
        <v>44900</v>
      </c>
      <c r="AC550" s="382">
        <v>59250</v>
      </c>
      <c r="AD550" s="382">
        <v>62842</v>
      </c>
      <c r="AE550" s="382">
        <v>66434</v>
      </c>
      <c r="AF550" s="382">
        <v>70026</v>
      </c>
      <c r="AG550" s="382">
        <v>73618</v>
      </c>
      <c r="AH550" s="382">
        <v>77210</v>
      </c>
      <c r="AI550" s="382">
        <v>80802</v>
      </c>
      <c r="AJ550" s="383">
        <v>84394</v>
      </c>
      <c r="AL550" s="381">
        <v>28150</v>
      </c>
      <c r="AM550" s="382">
        <v>37200</v>
      </c>
      <c r="AN550" s="382">
        <v>39452</v>
      </c>
      <c r="AO550" s="382">
        <v>41704</v>
      </c>
      <c r="AP550" s="382">
        <v>43956</v>
      </c>
      <c r="AQ550" s="382">
        <v>46208</v>
      </c>
      <c r="AR550" s="382">
        <v>48460</v>
      </c>
      <c r="AS550" s="382">
        <v>50712</v>
      </c>
      <c r="AT550" s="383">
        <v>52964</v>
      </c>
      <c r="AU550" s="381">
        <v>45050</v>
      </c>
      <c r="AV550" s="382">
        <v>59450</v>
      </c>
      <c r="AW550" s="382">
        <v>63054</v>
      </c>
      <c r="AX550" s="382">
        <v>66658</v>
      </c>
      <c r="AY550" s="382">
        <v>70262</v>
      </c>
      <c r="AZ550" s="382">
        <v>73866</v>
      </c>
      <c r="BA550" s="382">
        <v>77470</v>
      </c>
      <c r="BB550" s="382">
        <v>81074</v>
      </c>
      <c r="BC550" s="383">
        <v>84678</v>
      </c>
      <c r="BE550">
        <v>31450</v>
      </c>
      <c r="BF550">
        <v>41550</v>
      </c>
      <c r="BG550">
        <v>44066</v>
      </c>
      <c r="BH550">
        <v>46582</v>
      </c>
      <c r="BI550">
        <v>49098</v>
      </c>
      <c r="BJ550">
        <v>51614</v>
      </c>
      <c r="BK550">
        <v>54130</v>
      </c>
      <c r="BL550">
        <v>56646</v>
      </c>
      <c r="BM550">
        <v>59162</v>
      </c>
      <c r="BN550">
        <v>50300</v>
      </c>
      <c r="BO550">
        <v>66400</v>
      </c>
      <c r="BP550">
        <v>70424</v>
      </c>
      <c r="BQ550">
        <v>74448</v>
      </c>
      <c r="BR550">
        <v>78472</v>
      </c>
      <c r="BS550">
        <v>82496</v>
      </c>
      <c r="BT550">
        <v>86520</v>
      </c>
      <c r="BU550">
        <v>90544</v>
      </c>
      <c r="BV550">
        <v>94568</v>
      </c>
    </row>
    <row r="551" spans="1:74" x14ac:dyDescent="0.35">
      <c r="A551" s="298" t="s">
        <v>741</v>
      </c>
      <c r="C551" s="300">
        <v>35750</v>
      </c>
      <c r="D551" s="300">
        <v>35750</v>
      </c>
      <c r="E551" s="300">
        <v>41112.5</v>
      </c>
      <c r="F551" s="300">
        <v>41112.5</v>
      </c>
      <c r="G551" s="300">
        <v>41112.5</v>
      </c>
      <c r="H551" s="300">
        <v>41112.5</v>
      </c>
      <c r="I551" s="300">
        <v>41112.5</v>
      </c>
      <c r="J551" s="300">
        <v>41112.5</v>
      </c>
      <c r="K551" s="300">
        <v>41750</v>
      </c>
      <c r="L551" s="300">
        <v>44150</v>
      </c>
      <c r="M551" s="300">
        <v>46500</v>
      </c>
      <c r="N551" s="300">
        <v>48900</v>
      </c>
      <c r="O551" s="300">
        <v>51300</v>
      </c>
      <c r="P551" s="300">
        <v>53650</v>
      </c>
      <c r="Q551" s="300">
        <v>56050</v>
      </c>
      <c r="S551" s="381">
        <v>29800</v>
      </c>
      <c r="T551" s="382">
        <v>39350</v>
      </c>
      <c r="U551" s="382">
        <v>41734</v>
      </c>
      <c r="V551" s="382">
        <v>44118</v>
      </c>
      <c r="W551" s="382">
        <v>46502</v>
      </c>
      <c r="X551" s="382">
        <v>48886</v>
      </c>
      <c r="Y551" s="382">
        <v>51270</v>
      </c>
      <c r="Z551" s="382">
        <v>53654</v>
      </c>
      <c r="AA551" s="383">
        <v>56038</v>
      </c>
      <c r="AB551" s="381">
        <v>47700</v>
      </c>
      <c r="AC551" s="382">
        <v>62950</v>
      </c>
      <c r="AD551" s="382">
        <v>66766</v>
      </c>
      <c r="AE551" s="382">
        <v>70582</v>
      </c>
      <c r="AF551" s="382">
        <v>74398</v>
      </c>
      <c r="AG551" s="382">
        <v>78214</v>
      </c>
      <c r="AH551" s="382">
        <v>82030</v>
      </c>
      <c r="AI551" s="382">
        <v>85846</v>
      </c>
      <c r="AJ551" s="383">
        <v>89662</v>
      </c>
      <c r="AL551" s="381">
        <v>30700</v>
      </c>
      <c r="AM551" s="382">
        <v>40550</v>
      </c>
      <c r="AN551" s="382">
        <v>43006</v>
      </c>
      <c r="AO551" s="382">
        <v>45462</v>
      </c>
      <c r="AP551" s="382">
        <v>47918</v>
      </c>
      <c r="AQ551" s="382">
        <v>50374</v>
      </c>
      <c r="AR551" s="382">
        <v>52830</v>
      </c>
      <c r="AS551" s="382">
        <v>55286</v>
      </c>
      <c r="AT551" s="383">
        <v>57742</v>
      </c>
      <c r="AU551" s="381">
        <v>49100</v>
      </c>
      <c r="AV551" s="382">
        <v>64800</v>
      </c>
      <c r="AW551" s="382">
        <v>68728</v>
      </c>
      <c r="AX551" s="382">
        <v>72656</v>
      </c>
      <c r="AY551" s="382">
        <v>76584</v>
      </c>
      <c r="AZ551" s="382">
        <v>80512</v>
      </c>
      <c r="BA551" s="382">
        <v>84440</v>
      </c>
      <c r="BB551" s="382">
        <v>88368</v>
      </c>
      <c r="BC551" s="383">
        <v>92296</v>
      </c>
      <c r="BE551">
        <v>32800</v>
      </c>
      <c r="BF551">
        <v>43300</v>
      </c>
      <c r="BG551">
        <v>45924</v>
      </c>
      <c r="BH551">
        <v>48548</v>
      </c>
      <c r="BI551">
        <v>51172</v>
      </c>
      <c r="BJ551">
        <v>53796</v>
      </c>
      <c r="BK551">
        <v>56420</v>
      </c>
      <c r="BL551">
        <v>59044</v>
      </c>
      <c r="BM551">
        <v>61668</v>
      </c>
      <c r="BN551">
        <v>52500</v>
      </c>
      <c r="BO551">
        <v>69300</v>
      </c>
      <c r="BP551">
        <v>73500</v>
      </c>
      <c r="BQ551">
        <v>77700</v>
      </c>
      <c r="BR551">
        <v>81900</v>
      </c>
      <c r="BS551">
        <v>86100</v>
      </c>
      <c r="BT551">
        <v>90300</v>
      </c>
      <c r="BU551">
        <v>94500</v>
      </c>
      <c r="BV551">
        <v>98700</v>
      </c>
    </row>
    <row r="552" spans="1:74" x14ac:dyDescent="0.35">
      <c r="A552" s="298" t="s">
        <v>742</v>
      </c>
      <c r="C552" s="300">
        <v>35750</v>
      </c>
      <c r="D552" s="300">
        <v>35750</v>
      </c>
      <c r="E552" s="300">
        <v>41112.5</v>
      </c>
      <c r="F552" s="300">
        <v>41112.5</v>
      </c>
      <c r="G552" s="300">
        <v>41112.5</v>
      </c>
      <c r="H552" s="300">
        <v>41112.5</v>
      </c>
      <c r="I552" s="300">
        <v>41112.5</v>
      </c>
      <c r="J552" s="300">
        <v>41112.5</v>
      </c>
      <c r="K552" s="300">
        <v>41112.5</v>
      </c>
      <c r="L552" s="300">
        <v>41550</v>
      </c>
      <c r="M552" s="300">
        <v>43800</v>
      </c>
      <c r="N552" s="300">
        <v>46050</v>
      </c>
      <c r="O552" s="300">
        <v>48250</v>
      </c>
      <c r="P552" s="300">
        <v>50500</v>
      </c>
      <c r="Q552" s="300">
        <v>52750</v>
      </c>
      <c r="S552" s="381">
        <v>28050</v>
      </c>
      <c r="T552" s="382">
        <v>37050</v>
      </c>
      <c r="U552" s="382">
        <v>39294</v>
      </c>
      <c r="V552" s="382">
        <v>41538</v>
      </c>
      <c r="W552" s="382">
        <v>43782</v>
      </c>
      <c r="X552" s="382">
        <v>46026</v>
      </c>
      <c r="Y552" s="382">
        <v>48270</v>
      </c>
      <c r="Z552" s="382">
        <v>50514</v>
      </c>
      <c r="AA552" s="383">
        <v>52758</v>
      </c>
      <c r="AB552" s="381">
        <v>44900</v>
      </c>
      <c r="AC552" s="382">
        <v>59250</v>
      </c>
      <c r="AD552" s="382">
        <v>62842</v>
      </c>
      <c r="AE552" s="382">
        <v>66434</v>
      </c>
      <c r="AF552" s="382">
        <v>70026</v>
      </c>
      <c r="AG552" s="382">
        <v>73618</v>
      </c>
      <c r="AH552" s="382">
        <v>77210</v>
      </c>
      <c r="AI552" s="382">
        <v>80802</v>
      </c>
      <c r="AJ552" s="383">
        <v>84394</v>
      </c>
      <c r="AL552" s="381">
        <v>28150</v>
      </c>
      <c r="AM552" s="382">
        <v>37200</v>
      </c>
      <c r="AN552" s="382">
        <v>39452</v>
      </c>
      <c r="AO552" s="382">
        <v>41704</v>
      </c>
      <c r="AP552" s="382">
        <v>43956</v>
      </c>
      <c r="AQ552" s="382">
        <v>46208</v>
      </c>
      <c r="AR552" s="382">
        <v>48460</v>
      </c>
      <c r="AS552" s="382">
        <v>50712</v>
      </c>
      <c r="AT552" s="383">
        <v>52964</v>
      </c>
      <c r="AU552" s="381">
        <v>45050</v>
      </c>
      <c r="AV552" s="382">
        <v>59450</v>
      </c>
      <c r="AW552" s="382">
        <v>63054</v>
      </c>
      <c r="AX552" s="382">
        <v>66658</v>
      </c>
      <c r="AY552" s="382">
        <v>70262</v>
      </c>
      <c r="AZ552" s="382">
        <v>73866</v>
      </c>
      <c r="BA552" s="382">
        <v>77470</v>
      </c>
      <c r="BB552" s="382">
        <v>81074</v>
      </c>
      <c r="BC552" s="383">
        <v>84678</v>
      </c>
      <c r="BE552">
        <v>31450</v>
      </c>
      <c r="BF552">
        <v>41550</v>
      </c>
      <c r="BG552">
        <v>44066</v>
      </c>
      <c r="BH552">
        <v>46582</v>
      </c>
      <c r="BI552">
        <v>49098</v>
      </c>
      <c r="BJ552">
        <v>51614</v>
      </c>
      <c r="BK552">
        <v>54130</v>
      </c>
      <c r="BL552">
        <v>56646</v>
      </c>
      <c r="BM552">
        <v>59162</v>
      </c>
      <c r="BN552">
        <v>50300</v>
      </c>
      <c r="BO552">
        <v>66400</v>
      </c>
      <c r="BP552">
        <v>70424</v>
      </c>
      <c r="BQ552">
        <v>74448</v>
      </c>
      <c r="BR552">
        <v>78472</v>
      </c>
      <c r="BS552">
        <v>82496</v>
      </c>
      <c r="BT552">
        <v>86520</v>
      </c>
      <c r="BU552">
        <v>90544</v>
      </c>
      <c r="BV552">
        <v>94568</v>
      </c>
    </row>
    <row r="553" spans="1:74" x14ac:dyDescent="0.35">
      <c r="A553" s="298" t="s">
        <v>743</v>
      </c>
      <c r="C553" s="300">
        <v>35750</v>
      </c>
      <c r="D553" s="300">
        <v>35750</v>
      </c>
      <c r="E553" s="300">
        <v>41112.5</v>
      </c>
      <c r="F553" s="300">
        <v>41112.5</v>
      </c>
      <c r="G553" s="300">
        <v>41112.5</v>
      </c>
      <c r="H553" s="300">
        <v>41112.5</v>
      </c>
      <c r="I553" s="300">
        <v>41112.5</v>
      </c>
      <c r="J553" s="300">
        <v>41112.5</v>
      </c>
      <c r="K553" s="300">
        <v>41112.5</v>
      </c>
      <c r="L553" s="300">
        <v>41550</v>
      </c>
      <c r="M553" s="300">
        <v>43800</v>
      </c>
      <c r="N553" s="300">
        <v>46050</v>
      </c>
      <c r="O553" s="300">
        <v>48250</v>
      </c>
      <c r="P553" s="300">
        <v>50500</v>
      </c>
      <c r="Q553" s="300">
        <v>52750</v>
      </c>
      <c r="S553" s="381">
        <v>28050</v>
      </c>
      <c r="T553" s="382">
        <v>37050</v>
      </c>
      <c r="U553" s="382">
        <v>39294</v>
      </c>
      <c r="V553" s="382">
        <v>41538</v>
      </c>
      <c r="W553" s="382">
        <v>43782</v>
      </c>
      <c r="X553" s="382">
        <v>46026</v>
      </c>
      <c r="Y553" s="382">
        <v>48270</v>
      </c>
      <c r="Z553" s="382">
        <v>50514</v>
      </c>
      <c r="AA553" s="383">
        <v>52758</v>
      </c>
      <c r="AB553" s="381">
        <v>44900</v>
      </c>
      <c r="AC553" s="382">
        <v>59250</v>
      </c>
      <c r="AD553" s="382">
        <v>62842</v>
      </c>
      <c r="AE553" s="382">
        <v>66434</v>
      </c>
      <c r="AF553" s="382">
        <v>70026</v>
      </c>
      <c r="AG553" s="382">
        <v>73618</v>
      </c>
      <c r="AH553" s="382">
        <v>77210</v>
      </c>
      <c r="AI553" s="382">
        <v>80802</v>
      </c>
      <c r="AJ553" s="383">
        <v>84394</v>
      </c>
      <c r="AL553" s="381">
        <v>29350</v>
      </c>
      <c r="AM553" s="382">
        <v>38750</v>
      </c>
      <c r="AN553" s="382">
        <v>41098</v>
      </c>
      <c r="AO553" s="382">
        <v>43446</v>
      </c>
      <c r="AP553" s="382">
        <v>45794</v>
      </c>
      <c r="AQ553" s="382">
        <v>48142</v>
      </c>
      <c r="AR553" s="382">
        <v>50490</v>
      </c>
      <c r="AS553" s="382">
        <v>52838</v>
      </c>
      <c r="AT553" s="383">
        <v>55186</v>
      </c>
      <c r="AU553" s="381">
        <v>46950</v>
      </c>
      <c r="AV553" s="382">
        <v>61950</v>
      </c>
      <c r="AW553" s="382">
        <v>65706</v>
      </c>
      <c r="AX553" s="382">
        <v>69462</v>
      </c>
      <c r="AY553" s="382">
        <v>73218</v>
      </c>
      <c r="AZ553" s="382">
        <v>76974</v>
      </c>
      <c r="BA553" s="382">
        <v>80730</v>
      </c>
      <c r="BB553" s="382">
        <v>84486</v>
      </c>
      <c r="BC553" s="383">
        <v>88242</v>
      </c>
      <c r="BE553">
        <v>31750</v>
      </c>
      <c r="BF553">
        <v>41950</v>
      </c>
      <c r="BG553">
        <v>44490</v>
      </c>
      <c r="BH553">
        <v>47030</v>
      </c>
      <c r="BI553">
        <v>49570</v>
      </c>
      <c r="BJ553">
        <v>52110</v>
      </c>
      <c r="BK553">
        <v>54650</v>
      </c>
      <c r="BL553">
        <v>57190</v>
      </c>
      <c r="BM553">
        <v>59730</v>
      </c>
      <c r="BN553">
        <v>50800</v>
      </c>
      <c r="BO553">
        <v>67050</v>
      </c>
      <c r="BP553">
        <v>71114</v>
      </c>
      <c r="BQ553">
        <v>75178</v>
      </c>
      <c r="BR553">
        <v>79242</v>
      </c>
      <c r="BS553">
        <v>83306</v>
      </c>
      <c r="BT553">
        <v>87370</v>
      </c>
      <c r="BU553">
        <v>91434</v>
      </c>
      <c r="BV553">
        <v>95498</v>
      </c>
    </row>
    <row r="554" spans="1:74" x14ac:dyDescent="0.35">
      <c r="A554" s="298" t="s">
        <v>744</v>
      </c>
      <c r="C554" s="300">
        <v>35750</v>
      </c>
      <c r="D554" s="300">
        <v>35750</v>
      </c>
      <c r="E554" s="300">
        <v>41112.5</v>
      </c>
      <c r="F554" s="300">
        <v>41112.5</v>
      </c>
      <c r="G554" s="300">
        <v>41112.5</v>
      </c>
      <c r="H554" s="300">
        <v>41112.5</v>
      </c>
      <c r="I554" s="300">
        <v>41112.5</v>
      </c>
      <c r="J554" s="300">
        <v>41112.5</v>
      </c>
      <c r="K554" s="300">
        <v>41112.5</v>
      </c>
      <c r="L554" s="300">
        <v>41550</v>
      </c>
      <c r="M554" s="300">
        <v>43800</v>
      </c>
      <c r="N554" s="300">
        <v>46050</v>
      </c>
      <c r="O554" s="300">
        <v>48250</v>
      </c>
      <c r="P554" s="300">
        <v>50500</v>
      </c>
      <c r="Q554" s="300">
        <v>52750</v>
      </c>
      <c r="S554" s="381">
        <v>28050</v>
      </c>
      <c r="T554" s="382">
        <v>37050</v>
      </c>
      <c r="U554" s="382">
        <v>39294</v>
      </c>
      <c r="V554" s="382">
        <v>41538</v>
      </c>
      <c r="W554" s="382">
        <v>43782</v>
      </c>
      <c r="X554" s="382">
        <v>46026</v>
      </c>
      <c r="Y554" s="382">
        <v>48270</v>
      </c>
      <c r="Z554" s="382">
        <v>50514</v>
      </c>
      <c r="AA554" s="383">
        <v>52758</v>
      </c>
      <c r="AB554" s="381">
        <v>44900</v>
      </c>
      <c r="AC554" s="382">
        <v>59250</v>
      </c>
      <c r="AD554" s="382">
        <v>62842</v>
      </c>
      <c r="AE554" s="382">
        <v>66434</v>
      </c>
      <c r="AF554" s="382">
        <v>70026</v>
      </c>
      <c r="AG554" s="382">
        <v>73618</v>
      </c>
      <c r="AH554" s="382">
        <v>77210</v>
      </c>
      <c r="AI554" s="382">
        <v>80802</v>
      </c>
      <c r="AJ554" s="383">
        <v>84394</v>
      </c>
      <c r="AL554" s="381">
        <v>28150</v>
      </c>
      <c r="AM554" s="382">
        <v>37200</v>
      </c>
      <c r="AN554" s="382">
        <v>39452</v>
      </c>
      <c r="AO554" s="382">
        <v>41704</v>
      </c>
      <c r="AP554" s="382">
        <v>43956</v>
      </c>
      <c r="AQ554" s="382">
        <v>46208</v>
      </c>
      <c r="AR554" s="382">
        <v>48460</v>
      </c>
      <c r="AS554" s="382">
        <v>50712</v>
      </c>
      <c r="AT554" s="383">
        <v>52964</v>
      </c>
      <c r="AU554" s="381">
        <v>45050</v>
      </c>
      <c r="AV554" s="382">
        <v>59450</v>
      </c>
      <c r="AW554" s="382">
        <v>63054</v>
      </c>
      <c r="AX554" s="382">
        <v>66658</v>
      </c>
      <c r="AY554" s="382">
        <v>70262</v>
      </c>
      <c r="AZ554" s="382">
        <v>73866</v>
      </c>
      <c r="BA554" s="382">
        <v>77470</v>
      </c>
      <c r="BB554" s="382">
        <v>81074</v>
      </c>
      <c r="BC554" s="383">
        <v>84678</v>
      </c>
      <c r="BE554">
        <v>31450</v>
      </c>
      <c r="BF554">
        <v>41550</v>
      </c>
      <c r="BG554">
        <v>44066</v>
      </c>
      <c r="BH554">
        <v>46582</v>
      </c>
      <c r="BI554">
        <v>49098</v>
      </c>
      <c r="BJ554">
        <v>51614</v>
      </c>
      <c r="BK554">
        <v>54130</v>
      </c>
      <c r="BL554">
        <v>56646</v>
      </c>
      <c r="BM554">
        <v>59162</v>
      </c>
      <c r="BN554">
        <v>50300</v>
      </c>
      <c r="BO554">
        <v>66400</v>
      </c>
      <c r="BP554">
        <v>70424</v>
      </c>
      <c r="BQ554">
        <v>74448</v>
      </c>
      <c r="BR554">
        <v>78472</v>
      </c>
      <c r="BS554">
        <v>82496</v>
      </c>
      <c r="BT554">
        <v>86520</v>
      </c>
      <c r="BU554">
        <v>90544</v>
      </c>
      <c r="BV554">
        <v>94568</v>
      </c>
    </row>
    <row r="555" spans="1:74" x14ac:dyDescent="0.35">
      <c r="A555" s="298" t="s">
        <v>745</v>
      </c>
      <c r="C555" s="300">
        <v>35750</v>
      </c>
      <c r="D555" s="300">
        <v>35750</v>
      </c>
      <c r="E555" s="300">
        <v>41112.5</v>
      </c>
      <c r="F555" s="300">
        <v>41112.5</v>
      </c>
      <c r="G555" s="300">
        <v>41112.5</v>
      </c>
      <c r="H555" s="300">
        <v>41112.5</v>
      </c>
      <c r="I555" s="300">
        <v>41112.5</v>
      </c>
      <c r="J555" s="300">
        <v>41112.5</v>
      </c>
      <c r="K555" s="300">
        <v>41112.5</v>
      </c>
      <c r="L555" s="300">
        <v>41550</v>
      </c>
      <c r="M555" s="300">
        <v>43800</v>
      </c>
      <c r="N555" s="300">
        <v>46050</v>
      </c>
      <c r="O555" s="300">
        <v>48250</v>
      </c>
      <c r="P555" s="300">
        <v>50500</v>
      </c>
      <c r="Q555" s="300">
        <v>52750</v>
      </c>
      <c r="S555" s="381">
        <v>28050</v>
      </c>
      <c r="T555" s="382">
        <v>37050</v>
      </c>
      <c r="U555" s="382">
        <v>39294</v>
      </c>
      <c r="V555" s="382">
        <v>41538</v>
      </c>
      <c r="W555" s="382">
        <v>43782</v>
      </c>
      <c r="X555" s="382">
        <v>46026</v>
      </c>
      <c r="Y555" s="382">
        <v>48270</v>
      </c>
      <c r="Z555" s="382">
        <v>50514</v>
      </c>
      <c r="AA555" s="383">
        <v>52758</v>
      </c>
      <c r="AB555" s="381">
        <v>44900</v>
      </c>
      <c r="AC555" s="382">
        <v>59250</v>
      </c>
      <c r="AD555" s="382">
        <v>62842</v>
      </c>
      <c r="AE555" s="382">
        <v>66434</v>
      </c>
      <c r="AF555" s="382">
        <v>70026</v>
      </c>
      <c r="AG555" s="382">
        <v>73618</v>
      </c>
      <c r="AH555" s="382">
        <v>77210</v>
      </c>
      <c r="AI555" s="382">
        <v>80802</v>
      </c>
      <c r="AJ555" s="383">
        <v>84394</v>
      </c>
      <c r="AL555" s="381">
        <v>28150</v>
      </c>
      <c r="AM555" s="382">
        <v>37200</v>
      </c>
      <c r="AN555" s="382">
        <v>39452</v>
      </c>
      <c r="AO555" s="382">
        <v>41704</v>
      </c>
      <c r="AP555" s="382">
        <v>43956</v>
      </c>
      <c r="AQ555" s="382">
        <v>46208</v>
      </c>
      <c r="AR555" s="382">
        <v>48460</v>
      </c>
      <c r="AS555" s="382">
        <v>50712</v>
      </c>
      <c r="AT555" s="383">
        <v>52964</v>
      </c>
      <c r="AU555" s="381">
        <v>45050</v>
      </c>
      <c r="AV555" s="382">
        <v>59450</v>
      </c>
      <c r="AW555" s="382">
        <v>63054</v>
      </c>
      <c r="AX555" s="382">
        <v>66658</v>
      </c>
      <c r="AY555" s="382">
        <v>70262</v>
      </c>
      <c r="AZ555" s="382">
        <v>73866</v>
      </c>
      <c r="BA555" s="382">
        <v>77470</v>
      </c>
      <c r="BB555" s="382">
        <v>81074</v>
      </c>
      <c r="BC555" s="383">
        <v>84678</v>
      </c>
      <c r="BE555">
        <v>31450</v>
      </c>
      <c r="BF555">
        <v>41550</v>
      </c>
      <c r="BG555">
        <v>44066</v>
      </c>
      <c r="BH555">
        <v>46582</v>
      </c>
      <c r="BI555">
        <v>49098</v>
      </c>
      <c r="BJ555">
        <v>51614</v>
      </c>
      <c r="BK555">
        <v>54130</v>
      </c>
      <c r="BL555">
        <v>56646</v>
      </c>
      <c r="BM555">
        <v>59162</v>
      </c>
      <c r="BN555">
        <v>50300</v>
      </c>
      <c r="BO555">
        <v>66400</v>
      </c>
      <c r="BP555">
        <v>70424</v>
      </c>
      <c r="BQ555">
        <v>74448</v>
      </c>
      <c r="BR555">
        <v>78472</v>
      </c>
      <c r="BS555">
        <v>82496</v>
      </c>
      <c r="BT555">
        <v>86520</v>
      </c>
      <c r="BU555">
        <v>90544</v>
      </c>
      <c r="BV555">
        <v>94568</v>
      </c>
    </row>
    <row r="556" spans="1:74" x14ac:dyDescent="0.35">
      <c r="A556" s="298" t="s">
        <v>746</v>
      </c>
      <c r="C556" s="300">
        <v>35750</v>
      </c>
      <c r="D556" s="300">
        <v>35750</v>
      </c>
      <c r="E556" s="300">
        <v>41112.5</v>
      </c>
      <c r="F556" s="300">
        <v>41112.5</v>
      </c>
      <c r="G556" s="300">
        <v>41112.5</v>
      </c>
      <c r="H556" s="300">
        <v>41112.5</v>
      </c>
      <c r="I556" s="300">
        <v>41112.5</v>
      </c>
      <c r="J556" s="300">
        <v>41112.5</v>
      </c>
      <c r="K556" s="300">
        <v>41112.5</v>
      </c>
      <c r="L556" s="300">
        <v>41550</v>
      </c>
      <c r="M556" s="300">
        <v>43800</v>
      </c>
      <c r="N556" s="300">
        <v>46050</v>
      </c>
      <c r="O556" s="300">
        <v>48250</v>
      </c>
      <c r="P556" s="300">
        <v>50500</v>
      </c>
      <c r="Q556" s="300">
        <v>52750</v>
      </c>
      <c r="S556" s="381">
        <v>28050</v>
      </c>
      <c r="T556" s="382">
        <v>37050</v>
      </c>
      <c r="U556" s="382">
        <v>39294</v>
      </c>
      <c r="V556" s="382">
        <v>41538</v>
      </c>
      <c r="W556" s="382">
        <v>43782</v>
      </c>
      <c r="X556" s="382">
        <v>46026</v>
      </c>
      <c r="Y556" s="382">
        <v>48270</v>
      </c>
      <c r="Z556" s="382">
        <v>50514</v>
      </c>
      <c r="AA556" s="383">
        <v>52758</v>
      </c>
      <c r="AB556" s="381">
        <v>44900</v>
      </c>
      <c r="AC556" s="382">
        <v>59250</v>
      </c>
      <c r="AD556" s="382">
        <v>62842</v>
      </c>
      <c r="AE556" s="382">
        <v>66434</v>
      </c>
      <c r="AF556" s="382">
        <v>70026</v>
      </c>
      <c r="AG556" s="382">
        <v>73618</v>
      </c>
      <c r="AH556" s="382">
        <v>77210</v>
      </c>
      <c r="AI556" s="382">
        <v>80802</v>
      </c>
      <c r="AJ556" s="383">
        <v>84394</v>
      </c>
      <c r="AL556" s="381">
        <v>28150</v>
      </c>
      <c r="AM556" s="382">
        <v>37200</v>
      </c>
      <c r="AN556" s="382">
        <v>39452</v>
      </c>
      <c r="AO556" s="382">
        <v>41704</v>
      </c>
      <c r="AP556" s="382">
        <v>43956</v>
      </c>
      <c r="AQ556" s="382">
        <v>46208</v>
      </c>
      <c r="AR556" s="382">
        <v>48460</v>
      </c>
      <c r="AS556" s="382">
        <v>50712</v>
      </c>
      <c r="AT556" s="383">
        <v>52964</v>
      </c>
      <c r="AU556" s="381">
        <v>45050</v>
      </c>
      <c r="AV556" s="382">
        <v>59450</v>
      </c>
      <c r="AW556" s="382">
        <v>63054</v>
      </c>
      <c r="AX556" s="382">
        <v>66658</v>
      </c>
      <c r="AY556" s="382">
        <v>70262</v>
      </c>
      <c r="AZ556" s="382">
        <v>73866</v>
      </c>
      <c r="BA556" s="382">
        <v>77470</v>
      </c>
      <c r="BB556" s="382">
        <v>81074</v>
      </c>
      <c r="BC556" s="383">
        <v>84678</v>
      </c>
      <c r="BE556">
        <v>31450</v>
      </c>
      <c r="BF556">
        <v>41550</v>
      </c>
      <c r="BG556">
        <v>44066</v>
      </c>
      <c r="BH556">
        <v>46582</v>
      </c>
      <c r="BI556">
        <v>49098</v>
      </c>
      <c r="BJ556">
        <v>51614</v>
      </c>
      <c r="BK556">
        <v>54130</v>
      </c>
      <c r="BL556">
        <v>56646</v>
      </c>
      <c r="BM556">
        <v>59162</v>
      </c>
      <c r="BN556">
        <v>50300</v>
      </c>
      <c r="BO556">
        <v>66400</v>
      </c>
      <c r="BP556">
        <v>70424</v>
      </c>
      <c r="BQ556">
        <v>74448</v>
      </c>
      <c r="BR556">
        <v>78472</v>
      </c>
      <c r="BS556">
        <v>82496</v>
      </c>
      <c r="BT556">
        <v>86520</v>
      </c>
      <c r="BU556">
        <v>90544</v>
      </c>
      <c r="BV556">
        <v>94568</v>
      </c>
    </row>
    <row r="557" spans="1:74" x14ac:dyDescent="0.35">
      <c r="A557" s="298" t="s">
        <v>747</v>
      </c>
      <c r="C557" s="300">
        <v>35750</v>
      </c>
      <c r="D557" s="300">
        <v>35750</v>
      </c>
      <c r="E557" s="300">
        <v>41112.5</v>
      </c>
      <c r="F557" s="300">
        <v>41112.5</v>
      </c>
      <c r="G557" s="300">
        <v>41112.5</v>
      </c>
      <c r="H557" s="300">
        <v>41112.5</v>
      </c>
      <c r="I557" s="300">
        <v>41112.5</v>
      </c>
      <c r="J557" s="300">
        <v>41112.5</v>
      </c>
      <c r="K557" s="300">
        <v>41112.5</v>
      </c>
      <c r="L557" s="300">
        <v>41550</v>
      </c>
      <c r="M557" s="300">
        <v>43800</v>
      </c>
      <c r="N557" s="300">
        <v>46050</v>
      </c>
      <c r="O557" s="300">
        <v>48250</v>
      </c>
      <c r="P557" s="300">
        <v>50500</v>
      </c>
      <c r="Q557" s="300">
        <v>52750</v>
      </c>
      <c r="S557" s="381">
        <v>28050</v>
      </c>
      <c r="T557" s="382">
        <v>37050</v>
      </c>
      <c r="U557" s="382">
        <v>39294</v>
      </c>
      <c r="V557" s="382">
        <v>41538</v>
      </c>
      <c r="W557" s="382">
        <v>43782</v>
      </c>
      <c r="X557" s="382">
        <v>46026</v>
      </c>
      <c r="Y557" s="382">
        <v>48270</v>
      </c>
      <c r="Z557" s="382">
        <v>50514</v>
      </c>
      <c r="AA557" s="383">
        <v>52758</v>
      </c>
      <c r="AB557" s="381">
        <v>44900</v>
      </c>
      <c r="AC557" s="382">
        <v>59250</v>
      </c>
      <c r="AD557" s="382">
        <v>62842</v>
      </c>
      <c r="AE557" s="382">
        <v>66434</v>
      </c>
      <c r="AF557" s="382">
        <v>70026</v>
      </c>
      <c r="AG557" s="382">
        <v>73618</v>
      </c>
      <c r="AH557" s="382">
        <v>77210</v>
      </c>
      <c r="AI557" s="382">
        <v>80802</v>
      </c>
      <c r="AJ557" s="383">
        <v>84394</v>
      </c>
      <c r="AL557" s="381">
        <v>28150</v>
      </c>
      <c r="AM557" s="382">
        <v>37200</v>
      </c>
      <c r="AN557" s="382">
        <v>39452</v>
      </c>
      <c r="AO557" s="382">
        <v>41704</v>
      </c>
      <c r="AP557" s="382">
        <v>43956</v>
      </c>
      <c r="AQ557" s="382">
        <v>46208</v>
      </c>
      <c r="AR557" s="382">
        <v>48460</v>
      </c>
      <c r="AS557" s="382">
        <v>50712</v>
      </c>
      <c r="AT557" s="383">
        <v>52964</v>
      </c>
      <c r="AU557" s="381">
        <v>45050</v>
      </c>
      <c r="AV557" s="382">
        <v>59450</v>
      </c>
      <c r="AW557" s="382">
        <v>63054</v>
      </c>
      <c r="AX557" s="382">
        <v>66658</v>
      </c>
      <c r="AY557" s="382">
        <v>70262</v>
      </c>
      <c r="AZ557" s="382">
        <v>73866</v>
      </c>
      <c r="BA557" s="382">
        <v>77470</v>
      </c>
      <c r="BB557" s="382">
        <v>81074</v>
      </c>
      <c r="BC557" s="383">
        <v>84678</v>
      </c>
      <c r="BE557">
        <v>31450</v>
      </c>
      <c r="BF557">
        <v>41550</v>
      </c>
      <c r="BG557">
        <v>44066</v>
      </c>
      <c r="BH557">
        <v>46582</v>
      </c>
      <c r="BI557">
        <v>49098</v>
      </c>
      <c r="BJ557">
        <v>51614</v>
      </c>
      <c r="BK557">
        <v>54130</v>
      </c>
      <c r="BL557">
        <v>56646</v>
      </c>
      <c r="BM557">
        <v>59162</v>
      </c>
      <c r="BN557">
        <v>50300</v>
      </c>
      <c r="BO557">
        <v>66400</v>
      </c>
      <c r="BP557">
        <v>70424</v>
      </c>
      <c r="BQ557">
        <v>74448</v>
      </c>
      <c r="BR557">
        <v>78472</v>
      </c>
      <c r="BS557">
        <v>82496</v>
      </c>
      <c r="BT557">
        <v>86520</v>
      </c>
      <c r="BU557">
        <v>90544</v>
      </c>
      <c r="BV557">
        <v>94568</v>
      </c>
    </row>
    <row r="558" spans="1:74" x14ac:dyDescent="0.35">
      <c r="A558" s="298" t="s">
        <v>748</v>
      </c>
      <c r="C558" s="300">
        <v>42050</v>
      </c>
      <c r="D558" s="300">
        <v>42050</v>
      </c>
      <c r="E558" s="300">
        <v>48357.5</v>
      </c>
      <c r="F558" s="300">
        <v>48357.5</v>
      </c>
      <c r="G558" s="300">
        <v>48357.5</v>
      </c>
      <c r="H558" s="300">
        <v>48357.5</v>
      </c>
      <c r="I558" s="300">
        <v>51400</v>
      </c>
      <c r="J558" s="300">
        <v>54750</v>
      </c>
      <c r="K558" s="300">
        <v>58050</v>
      </c>
      <c r="L558" s="300">
        <v>61350</v>
      </c>
      <c r="M558" s="300">
        <v>64700</v>
      </c>
      <c r="N558" s="300">
        <v>68000</v>
      </c>
      <c r="O558" s="300">
        <v>71300</v>
      </c>
      <c r="P558" s="300">
        <v>74650</v>
      </c>
      <c r="Q558" s="300">
        <v>77950</v>
      </c>
      <c r="S558" s="381">
        <v>41450</v>
      </c>
      <c r="T558" s="382">
        <v>54750</v>
      </c>
      <c r="U558" s="382">
        <v>58066</v>
      </c>
      <c r="V558" s="382">
        <v>61382</v>
      </c>
      <c r="W558" s="382">
        <v>64698</v>
      </c>
      <c r="X558" s="382">
        <v>68014</v>
      </c>
      <c r="Y558" s="382">
        <v>71330</v>
      </c>
      <c r="Z558" s="382">
        <v>74646</v>
      </c>
      <c r="AA558" s="383">
        <v>77962</v>
      </c>
      <c r="AB558" s="381">
        <v>66300</v>
      </c>
      <c r="AC558" s="382">
        <v>87500</v>
      </c>
      <c r="AD558" s="382">
        <v>92804</v>
      </c>
      <c r="AE558" s="382">
        <v>98108</v>
      </c>
      <c r="AF558" s="382">
        <v>103412</v>
      </c>
      <c r="AG558" s="382">
        <v>108716</v>
      </c>
      <c r="AH558" s="382">
        <v>114020</v>
      </c>
      <c r="AI558" s="382">
        <v>119324</v>
      </c>
      <c r="AJ558" s="383">
        <v>124628</v>
      </c>
      <c r="AL558" s="381">
        <v>42450</v>
      </c>
      <c r="AM558" s="382">
        <v>56050</v>
      </c>
      <c r="AN558" s="382">
        <v>59446</v>
      </c>
      <c r="AO558" s="382">
        <v>62842</v>
      </c>
      <c r="AP558" s="382">
        <v>66238</v>
      </c>
      <c r="AQ558" s="382">
        <v>69634</v>
      </c>
      <c r="AR558" s="382">
        <v>73030</v>
      </c>
      <c r="AS558" s="382">
        <v>76426</v>
      </c>
      <c r="AT558" s="383">
        <v>79822</v>
      </c>
      <c r="AU558" s="381">
        <v>67900</v>
      </c>
      <c r="AV558" s="382">
        <v>89650</v>
      </c>
      <c r="AW558" s="382">
        <v>95082</v>
      </c>
      <c r="AX558" s="382">
        <v>100514</v>
      </c>
      <c r="AY558" s="382">
        <v>105946</v>
      </c>
      <c r="AZ558" s="382">
        <v>111378</v>
      </c>
      <c r="BA558" s="382">
        <v>116810</v>
      </c>
      <c r="BB558" s="382">
        <v>122242</v>
      </c>
      <c r="BC558" s="383">
        <v>127674</v>
      </c>
      <c r="BE558">
        <v>47450</v>
      </c>
      <c r="BF558">
        <v>62650</v>
      </c>
      <c r="BG558">
        <v>66446</v>
      </c>
      <c r="BH558">
        <v>70242</v>
      </c>
      <c r="BI558">
        <v>74038</v>
      </c>
      <c r="BJ558">
        <v>77834</v>
      </c>
      <c r="BK558">
        <v>81630</v>
      </c>
      <c r="BL558">
        <v>85426</v>
      </c>
      <c r="BM558">
        <v>89222</v>
      </c>
      <c r="BN558">
        <v>75900</v>
      </c>
      <c r="BO558">
        <v>100200</v>
      </c>
      <c r="BP558">
        <v>106272</v>
      </c>
      <c r="BQ558">
        <v>112344</v>
      </c>
      <c r="BR558">
        <v>118416</v>
      </c>
      <c r="BS558">
        <v>124488</v>
      </c>
      <c r="BT558">
        <v>130560</v>
      </c>
      <c r="BU558">
        <v>136632</v>
      </c>
      <c r="BV558">
        <v>142704</v>
      </c>
    </row>
    <row r="559" spans="1:74" x14ac:dyDescent="0.35">
      <c r="A559" s="298" t="s">
        <v>749</v>
      </c>
      <c r="C559" s="300">
        <v>35750</v>
      </c>
      <c r="D559" s="300">
        <v>35750</v>
      </c>
      <c r="E559" s="300">
        <v>41112.5</v>
      </c>
      <c r="F559" s="300">
        <v>41112.5</v>
      </c>
      <c r="G559" s="300">
        <v>41112.5</v>
      </c>
      <c r="H559" s="300">
        <v>41112.5</v>
      </c>
      <c r="I559" s="300">
        <v>41112.5</v>
      </c>
      <c r="J559" s="300">
        <v>41112.5</v>
      </c>
      <c r="K559" s="300">
        <v>41112.5</v>
      </c>
      <c r="L559" s="300">
        <v>41550</v>
      </c>
      <c r="M559" s="300">
        <v>43800</v>
      </c>
      <c r="N559" s="300">
        <v>46050</v>
      </c>
      <c r="O559" s="300">
        <v>48250</v>
      </c>
      <c r="P559" s="300">
        <v>50500</v>
      </c>
      <c r="Q559" s="300">
        <v>52750</v>
      </c>
      <c r="S559" s="381">
        <v>28050</v>
      </c>
      <c r="T559" s="382">
        <v>37050</v>
      </c>
      <c r="U559" s="382">
        <v>39294</v>
      </c>
      <c r="V559" s="382">
        <v>41538</v>
      </c>
      <c r="W559" s="382">
        <v>43782</v>
      </c>
      <c r="X559" s="382">
        <v>46026</v>
      </c>
      <c r="Y559" s="382">
        <v>48270</v>
      </c>
      <c r="Z559" s="382">
        <v>50514</v>
      </c>
      <c r="AA559" s="383">
        <v>52758</v>
      </c>
      <c r="AB559" s="381">
        <v>44900</v>
      </c>
      <c r="AC559" s="382">
        <v>59250</v>
      </c>
      <c r="AD559" s="382">
        <v>62842</v>
      </c>
      <c r="AE559" s="382">
        <v>66434</v>
      </c>
      <c r="AF559" s="382">
        <v>70026</v>
      </c>
      <c r="AG559" s="382">
        <v>73618</v>
      </c>
      <c r="AH559" s="382">
        <v>77210</v>
      </c>
      <c r="AI559" s="382">
        <v>80802</v>
      </c>
      <c r="AJ559" s="383">
        <v>84394</v>
      </c>
      <c r="AL559" s="381">
        <v>28150</v>
      </c>
      <c r="AM559" s="382">
        <v>37200</v>
      </c>
      <c r="AN559" s="382">
        <v>39452</v>
      </c>
      <c r="AO559" s="382">
        <v>41704</v>
      </c>
      <c r="AP559" s="382">
        <v>43956</v>
      </c>
      <c r="AQ559" s="382">
        <v>46208</v>
      </c>
      <c r="AR559" s="382">
        <v>48460</v>
      </c>
      <c r="AS559" s="382">
        <v>50712</v>
      </c>
      <c r="AT559" s="383">
        <v>52964</v>
      </c>
      <c r="AU559" s="381">
        <v>45050</v>
      </c>
      <c r="AV559" s="382">
        <v>59450</v>
      </c>
      <c r="AW559" s="382">
        <v>63054</v>
      </c>
      <c r="AX559" s="382">
        <v>66658</v>
      </c>
      <c r="AY559" s="382">
        <v>70262</v>
      </c>
      <c r="AZ559" s="382">
        <v>73866</v>
      </c>
      <c r="BA559" s="382">
        <v>77470</v>
      </c>
      <c r="BB559" s="382">
        <v>81074</v>
      </c>
      <c r="BC559" s="383">
        <v>84678</v>
      </c>
      <c r="BE559">
        <v>31450</v>
      </c>
      <c r="BF559">
        <v>41550</v>
      </c>
      <c r="BG559">
        <v>44066</v>
      </c>
      <c r="BH559">
        <v>46582</v>
      </c>
      <c r="BI559">
        <v>49098</v>
      </c>
      <c r="BJ559">
        <v>51614</v>
      </c>
      <c r="BK559">
        <v>54130</v>
      </c>
      <c r="BL559">
        <v>56646</v>
      </c>
      <c r="BM559">
        <v>59162</v>
      </c>
      <c r="BN559">
        <v>50300</v>
      </c>
      <c r="BO559">
        <v>66400</v>
      </c>
      <c r="BP559">
        <v>70424</v>
      </c>
      <c r="BQ559">
        <v>74448</v>
      </c>
      <c r="BR559">
        <v>78472</v>
      </c>
      <c r="BS559">
        <v>82496</v>
      </c>
      <c r="BT559">
        <v>86520</v>
      </c>
      <c r="BU559">
        <v>90544</v>
      </c>
      <c r="BV559">
        <v>94568</v>
      </c>
    </row>
    <row r="560" spans="1:74" x14ac:dyDescent="0.35">
      <c r="A560" s="298" t="s">
        <v>750</v>
      </c>
      <c r="C560" s="300">
        <v>35750</v>
      </c>
      <c r="D560" s="300">
        <v>35750</v>
      </c>
      <c r="E560" s="300">
        <v>41112.5</v>
      </c>
      <c r="F560" s="300">
        <v>41112.5</v>
      </c>
      <c r="G560" s="300">
        <v>41112.5</v>
      </c>
      <c r="H560" s="300">
        <v>41112.5</v>
      </c>
      <c r="I560" s="300">
        <v>41112.5</v>
      </c>
      <c r="J560" s="300">
        <v>41112.5</v>
      </c>
      <c r="K560" s="300">
        <v>41112.5</v>
      </c>
      <c r="L560" s="300">
        <v>41550</v>
      </c>
      <c r="M560" s="300">
        <v>43800</v>
      </c>
      <c r="N560" s="300">
        <v>46050</v>
      </c>
      <c r="O560" s="300">
        <v>48250</v>
      </c>
      <c r="P560" s="300">
        <v>50500</v>
      </c>
      <c r="Q560" s="300">
        <v>52750</v>
      </c>
      <c r="S560" s="381">
        <v>28050</v>
      </c>
      <c r="T560" s="382">
        <v>37050</v>
      </c>
      <c r="U560" s="382">
        <v>39294</v>
      </c>
      <c r="V560" s="382">
        <v>41538</v>
      </c>
      <c r="W560" s="382">
        <v>43782</v>
      </c>
      <c r="X560" s="382">
        <v>46026</v>
      </c>
      <c r="Y560" s="382">
        <v>48270</v>
      </c>
      <c r="Z560" s="382">
        <v>50514</v>
      </c>
      <c r="AA560" s="383">
        <v>52758</v>
      </c>
      <c r="AB560" s="381">
        <v>44900</v>
      </c>
      <c r="AC560" s="382">
        <v>59250</v>
      </c>
      <c r="AD560" s="382">
        <v>62842</v>
      </c>
      <c r="AE560" s="382">
        <v>66434</v>
      </c>
      <c r="AF560" s="382">
        <v>70026</v>
      </c>
      <c r="AG560" s="382">
        <v>73618</v>
      </c>
      <c r="AH560" s="382">
        <v>77210</v>
      </c>
      <c r="AI560" s="382">
        <v>80802</v>
      </c>
      <c r="AJ560" s="383">
        <v>84394</v>
      </c>
      <c r="AL560" s="381">
        <v>28150</v>
      </c>
      <c r="AM560" s="382">
        <v>37200</v>
      </c>
      <c r="AN560" s="382">
        <v>39452</v>
      </c>
      <c r="AO560" s="382">
        <v>41704</v>
      </c>
      <c r="AP560" s="382">
        <v>43956</v>
      </c>
      <c r="AQ560" s="382">
        <v>46208</v>
      </c>
      <c r="AR560" s="382">
        <v>48460</v>
      </c>
      <c r="AS560" s="382">
        <v>50712</v>
      </c>
      <c r="AT560" s="383">
        <v>52964</v>
      </c>
      <c r="AU560" s="381">
        <v>45050</v>
      </c>
      <c r="AV560" s="382">
        <v>59450</v>
      </c>
      <c r="AW560" s="382">
        <v>63054</v>
      </c>
      <c r="AX560" s="382">
        <v>66658</v>
      </c>
      <c r="AY560" s="382">
        <v>70262</v>
      </c>
      <c r="AZ560" s="382">
        <v>73866</v>
      </c>
      <c r="BA560" s="382">
        <v>77470</v>
      </c>
      <c r="BB560" s="382">
        <v>81074</v>
      </c>
      <c r="BC560" s="383">
        <v>84678</v>
      </c>
      <c r="BE560">
        <v>31450</v>
      </c>
      <c r="BF560">
        <v>41550</v>
      </c>
      <c r="BG560">
        <v>44066</v>
      </c>
      <c r="BH560">
        <v>46582</v>
      </c>
      <c r="BI560">
        <v>49098</v>
      </c>
      <c r="BJ560">
        <v>51614</v>
      </c>
      <c r="BK560">
        <v>54130</v>
      </c>
      <c r="BL560">
        <v>56646</v>
      </c>
      <c r="BM560">
        <v>59162</v>
      </c>
      <c r="BN560">
        <v>50300</v>
      </c>
      <c r="BO560">
        <v>66400</v>
      </c>
      <c r="BP560">
        <v>70424</v>
      </c>
      <c r="BQ560">
        <v>74448</v>
      </c>
      <c r="BR560">
        <v>78472</v>
      </c>
      <c r="BS560">
        <v>82496</v>
      </c>
      <c r="BT560">
        <v>86520</v>
      </c>
      <c r="BU560">
        <v>90544</v>
      </c>
      <c r="BV560">
        <v>94568</v>
      </c>
    </row>
    <row r="561" spans="1:74" x14ac:dyDescent="0.35">
      <c r="A561" s="298" t="s">
        <v>751</v>
      </c>
      <c r="C561" s="300">
        <v>35750</v>
      </c>
      <c r="D561" s="300">
        <v>35750</v>
      </c>
      <c r="E561" s="300">
        <v>41112.5</v>
      </c>
      <c r="F561" s="300">
        <v>41112.5</v>
      </c>
      <c r="G561" s="300">
        <v>41112.5</v>
      </c>
      <c r="H561" s="300">
        <v>41112.5</v>
      </c>
      <c r="I561" s="300">
        <v>41112.5</v>
      </c>
      <c r="J561" s="300">
        <v>43100</v>
      </c>
      <c r="K561" s="300">
        <v>45750</v>
      </c>
      <c r="L561" s="300">
        <v>48350</v>
      </c>
      <c r="M561" s="300">
        <v>50950</v>
      </c>
      <c r="N561" s="300">
        <v>53550</v>
      </c>
      <c r="O561" s="300">
        <v>56200</v>
      </c>
      <c r="P561" s="300">
        <v>58800</v>
      </c>
      <c r="Q561" s="300">
        <v>61400</v>
      </c>
      <c r="S561" s="381">
        <v>32650</v>
      </c>
      <c r="T561" s="382">
        <v>43100</v>
      </c>
      <c r="U561" s="382">
        <v>45712</v>
      </c>
      <c r="V561" s="382">
        <v>48324</v>
      </c>
      <c r="W561" s="382">
        <v>50936</v>
      </c>
      <c r="X561" s="382">
        <v>53548</v>
      </c>
      <c r="Y561" s="382">
        <v>56160</v>
      </c>
      <c r="Z561" s="382">
        <v>58772</v>
      </c>
      <c r="AA561" s="383">
        <v>61384</v>
      </c>
      <c r="AB561" s="381">
        <v>52250</v>
      </c>
      <c r="AC561" s="382">
        <v>68950</v>
      </c>
      <c r="AD561" s="382">
        <v>73130</v>
      </c>
      <c r="AE561" s="382">
        <v>77310</v>
      </c>
      <c r="AF561" s="382">
        <v>81490</v>
      </c>
      <c r="AG561" s="382">
        <v>85670</v>
      </c>
      <c r="AH561" s="382">
        <v>89850</v>
      </c>
      <c r="AI561" s="382">
        <v>94030</v>
      </c>
      <c r="AJ561" s="383">
        <v>98210</v>
      </c>
      <c r="AL561" s="381">
        <v>32650</v>
      </c>
      <c r="AM561" s="382">
        <v>43100</v>
      </c>
      <c r="AN561" s="382">
        <v>45712</v>
      </c>
      <c r="AO561" s="382">
        <v>48324</v>
      </c>
      <c r="AP561" s="382">
        <v>50936</v>
      </c>
      <c r="AQ561" s="382">
        <v>53548</v>
      </c>
      <c r="AR561" s="382">
        <v>56160</v>
      </c>
      <c r="AS561" s="382">
        <v>58772</v>
      </c>
      <c r="AT561" s="383">
        <v>61384</v>
      </c>
      <c r="AU561" s="381">
        <v>52250</v>
      </c>
      <c r="AV561" s="382">
        <v>68950</v>
      </c>
      <c r="AW561" s="382">
        <v>73130</v>
      </c>
      <c r="AX561" s="382">
        <v>77310</v>
      </c>
      <c r="AY561" s="382">
        <v>81490</v>
      </c>
      <c r="AZ561" s="382">
        <v>85670</v>
      </c>
      <c r="BA561" s="382">
        <v>89850</v>
      </c>
      <c r="BB561" s="382">
        <v>94030</v>
      </c>
      <c r="BC561" s="383">
        <v>98210</v>
      </c>
      <c r="BE561">
        <v>35550</v>
      </c>
      <c r="BF561">
        <v>46950</v>
      </c>
      <c r="BG561">
        <v>49794</v>
      </c>
      <c r="BH561">
        <v>52638</v>
      </c>
      <c r="BI561">
        <v>55482</v>
      </c>
      <c r="BJ561">
        <v>58326</v>
      </c>
      <c r="BK561">
        <v>61170</v>
      </c>
      <c r="BL561">
        <v>64014</v>
      </c>
      <c r="BM561">
        <v>66858</v>
      </c>
      <c r="BN561">
        <v>56900</v>
      </c>
      <c r="BO561">
        <v>75100</v>
      </c>
      <c r="BP561">
        <v>79652</v>
      </c>
      <c r="BQ561">
        <v>84204</v>
      </c>
      <c r="BR561">
        <v>88756</v>
      </c>
      <c r="BS561">
        <v>93308</v>
      </c>
      <c r="BT561">
        <v>97860</v>
      </c>
      <c r="BU561">
        <v>102412</v>
      </c>
      <c r="BV561">
        <v>106964</v>
      </c>
    </row>
    <row r="562" spans="1:74" x14ac:dyDescent="0.35">
      <c r="A562" s="298" t="s">
        <v>752</v>
      </c>
      <c r="C562" s="300">
        <v>35750</v>
      </c>
      <c r="D562" s="300">
        <v>35750</v>
      </c>
      <c r="E562" s="300">
        <v>41112.5</v>
      </c>
      <c r="F562" s="300">
        <v>41112.5</v>
      </c>
      <c r="G562" s="300">
        <v>41112.5</v>
      </c>
      <c r="H562" s="300">
        <v>41112.5</v>
      </c>
      <c r="I562" s="300">
        <v>41112.5</v>
      </c>
      <c r="J562" s="300">
        <v>41112.5</v>
      </c>
      <c r="K562" s="300">
        <v>41112.5</v>
      </c>
      <c r="L562" s="300">
        <v>42950</v>
      </c>
      <c r="M562" s="300">
        <v>45250</v>
      </c>
      <c r="N562" s="300">
        <v>47600</v>
      </c>
      <c r="O562" s="300">
        <v>49900</v>
      </c>
      <c r="P562" s="300">
        <v>52200</v>
      </c>
      <c r="Q562" s="300">
        <v>54550</v>
      </c>
      <c r="S562" s="381">
        <v>29000</v>
      </c>
      <c r="T562" s="382">
        <v>38300</v>
      </c>
      <c r="U562" s="382">
        <v>40620</v>
      </c>
      <c r="V562" s="382">
        <v>42940</v>
      </c>
      <c r="W562" s="382">
        <v>45260</v>
      </c>
      <c r="X562" s="382">
        <v>47580</v>
      </c>
      <c r="Y562" s="382">
        <v>49900</v>
      </c>
      <c r="Z562" s="382">
        <v>52220</v>
      </c>
      <c r="AA562" s="383">
        <v>54540</v>
      </c>
      <c r="AB562" s="381">
        <v>46400</v>
      </c>
      <c r="AC562" s="382">
        <v>61250</v>
      </c>
      <c r="AD562" s="382">
        <v>64962</v>
      </c>
      <c r="AE562" s="382">
        <v>68674</v>
      </c>
      <c r="AF562" s="382">
        <v>72386</v>
      </c>
      <c r="AG562" s="382">
        <v>76098</v>
      </c>
      <c r="AH562" s="382">
        <v>79810</v>
      </c>
      <c r="AI562" s="382">
        <v>83522</v>
      </c>
      <c r="AJ562" s="383">
        <v>87234</v>
      </c>
      <c r="AL562" s="381">
        <v>30450</v>
      </c>
      <c r="AM562" s="382">
        <v>40200</v>
      </c>
      <c r="AN562" s="382">
        <v>42636</v>
      </c>
      <c r="AO562" s="382">
        <v>45072</v>
      </c>
      <c r="AP562" s="382">
        <v>47508</v>
      </c>
      <c r="AQ562" s="382">
        <v>49944</v>
      </c>
      <c r="AR562" s="382">
        <v>52380</v>
      </c>
      <c r="AS562" s="382">
        <v>54816</v>
      </c>
      <c r="AT562" s="383">
        <v>57252</v>
      </c>
      <c r="AU562" s="381">
        <v>48700</v>
      </c>
      <c r="AV562" s="382">
        <v>64300</v>
      </c>
      <c r="AW562" s="382">
        <v>68196</v>
      </c>
      <c r="AX562" s="382">
        <v>72092</v>
      </c>
      <c r="AY562" s="382">
        <v>75988</v>
      </c>
      <c r="AZ562" s="382">
        <v>79884</v>
      </c>
      <c r="BA562" s="382">
        <v>83780</v>
      </c>
      <c r="BB562" s="382">
        <v>87676</v>
      </c>
      <c r="BC562" s="383">
        <v>91572</v>
      </c>
      <c r="BE562">
        <v>34050</v>
      </c>
      <c r="BF562">
        <v>44950</v>
      </c>
      <c r="BG562">
        <v>47674</v>
      </c>
      <c r="BH562">
        <v>50398</v>
      </c>
      <c r="BI562">
        <v>53122</v>
      </c>
      <c r="BJ562">
        <v>55846</v>
      </c>
      <c r="BK562">
        <v>58570</v>
      </c>
      <c r="BL562">
        <v>61294</v>
      </c>
      <c r="BM562">
        <v>64018</v>
      </c>
      <c r="BN562">
        <v>54500</v>
      </c>
      <c r="BO562">
        <v>71950</v>
      </c>
      <c r="BP562">
        <v>76310</v>
      </c>
      <c r="BQ562">
        <v>80670</v>
      </c>
      <c r="BR562">
        <v>85030</v>
      </c>
      <c r="BS562">
        <v>89390</v>
      </c>
      <c r="BT562">
        <v>93750</v>
      </c>
      <c r="BU562">
        <v>98110</v>
      </c>
      <c r="BV562">
        <v>102470</v>
      </c>
    </row>
    <row r="563" spans="1:74" x14ac:dyDescent="0.35">
      <c r="A563" s="298" t="s">
        <v>753</v>
      </c>
      <c r="C563" s="300">
        <v>35750</v>
      </c>
      <c r="D563" s="300">
        <v>35750</v>
      </c>
      <c r="E563" s="300">
        <v>41112.5</v>
      </c>
      <c r="F563" s="300">
        <v>41112.5</v>
      </c>
      <c r="G563" s="300">
        <v>41112.5</v>
      </c>
      <c r="H563" s="300">
        <v>41112.5</v>
      </c>
      <c r="I563" s="300">
        <v>41112.5</v>
      </c>
      <c r="J563" s="300">
        <v>41112.5</v>
      </c>
      <c r="K563" s="300">
        <v>41112.5</v>
      </c>
      <c r="L563" s="300">
        <v>41550</v>
      </c>
      <c r="M563" s="300">
        <v>43800</v>
      </c>
      <c r="N563" s="300">
        <v>46050</v>
      </c>
      <c r="O563" s="300">
        <v>48250</v>
      </c>
      <c r="P563" s="300">
        <v>50500</v>
      </c>
      <c r="Q563" s="300">
        <v>52750</v>
      </c>
      <c r="S563" s="381">
        <v>28050</v>
      </c>
      <c r="T563" s="382">
        <v>37050</v>
      </c>
      <c r="U563" s="382">
        <v>39294</v>
      </c>
      <c r="V563" s="382">
        <v>41538</v>
      </c>
      <c r="W563" s="382">
        <v>43782</v>
      </c>
      <c r="X563" s="382">
        <v>46026</v>
      </c>
      <c r="Y563" s="382">
        <v>48270</v>
      </c>
      <c r="Z563" s="382">
        <v>50514</v>
      </c>
      <c r="AA563" s="383">
        <v>52758</v>
      </c>
      <c r="AB563" s="381">
        <v>44900</v>
      </c>
      <c r="AC563" s="382">
        <v>59250</v>
      </c>
      <c r="AD563" s="382">
        <v>62842</v>
      </c>
      <c r="AE563" s="382">
        <v>66434</v>
      </c>
      <c r="AF563" s="382">
        <v>70026</v>
      </c>
      <c r="AG563" s="382">
        <v>73618</v>
      </c>
      <c r="AH563" s="382">
        <v>77210</v>
      </c>
      <c r="AI563" s="382">
        <v>80802</v>
      </c>
      <c r="AJ563" s="383">
        <v>84394</v>
      </c>
      <c r="AL563" s="381">
        <v>28150</v>
      </c>
      <c r="AM563" s="382">
        <v>37200</v>
      </c>
      <c r="AN563" s="382">
        <v>39452</v>
      </c>
      <c r="AO563" s="382">
        <v>41704</v>
      </c>
      <c r="AP563" s="382">
        <v>43956</v>
      </c>
      <c r="AQ563" s="382">
        <v>46208</v>
      </c>
      <c r="AR563" s="382">
        <v>48460</v>
      </c>
      <c r="AS563" s="382">
        <v>50712</v>
      </c>
      <c r="AT563" s="383">
        <v>52964</v>
      </c>
      <c r="AU563" s="381">
        <v>45050</v>
      </c>
      <c r="AV563" s="382">
        <v>59450</v>
      </c>
      <c r="AW563" s="382">
        <v>63054</v>
      </c>
      <c r="AX563" s="382">
        <v>66658</v>
      </c>
      <c r="AY563" s="382">
        <v>70262</v>
      </c>
      <c r="AZ563" s="382">
        <v>73866</v>
      </c>
      <c r="BA563" s="382">
        <v>77470</v>
      </c>
      <c r="BB563" s="382">
        <v>81074</v>
      </c>
      <c r="BC563" s="383">
        <v>84678</v>
      </c>
      <c r="BE563">
        <v>31450</v>
      </c>
      <c r="BF563">
        <v>41550</v>
      </c>
      <c r="BG563">
        <v>44066</v>
      </c>
      <c r="BH563">
        <v>46582</v>
      </c>
      <c r="BI563">
        <v>49098</v>
      </c>
      <c r="BJ563">
        <v>51614</v>
      </c>
      <c r="BK563">
        <v>54130</v>
      </c>
      <c r="BL563">
        <v>56646</v>
      </c>
      <c r="BM563">
        <v>59162</v>
      </c>
      <c r="BN563">
        <v>50300</v>
      </c>
      <c r="BO563">
        <v>66400</v>
      </c>
      <c r="BP563">
        <v>70424</v>
      </c>
      <c r="BQ563">
        <v>74448</v>
      </c>
      <c r="BR563">
        <v>78472</v>
      </c>
      <c r="BS563">
        <v>82496</v>
      </c>
      <c r="BT563">
        <v>86520</v>
      </c>
      <c r="BU563">
        <v>90544</v>
      </c>
      <c r="BV563">
        <v>94568</v>
      </c>
    </row>
    <row r="564" spans="1:74" x14ac:dyDescent="0.35">
      <c r="A564" s="298" t="s">
        <v>754</v>
      </c>
      <c r="C564" s="300">
        <v>42050</v>
      </c>
      <c r="D564" s="300">
        <v>42050</v>
      </c>
      <c r="E564" s="300">
        <v>48357.5</v>
      </c>
      <c r="F564" s="300">
        <v>48357.5</v>
      </c>
      <c r="G564" s="300">
        <v>48357.5</v>
      </c>
      <c r="H564" s="300">
        <v>48357.5</v>
      </c>
      <c r="I564" s="300">
        <v>51400</v>
      </c>
      <c r="J564" s="300">
        <v>54750</v>
      </c>
      <c r="K564" s="300">
        <v>58050</v>
      </c>
      <c r="L564" s="300">
        <v>61350</v>
      </c>
      <c r="M564" s="300">
        <v>64700</v>
      </c>
      <c r="N564" s="300">
        <v>68000</v>
      </c>
      <c r="O564" s="300">
        <v>71300</v>
      </c>
      <c r="P564" s="300">
        <v>74650</v>
      </c>
      <c r="Q564" s="300">
        <v>77950</v>
      </c>
      <c r="S564" s="381">
        <v>41450</v>
      </c>
      <c r="T564" s="382">
        <v>54750</v>
      </c>
      <c r="U564" s="382">
        <v>58066</v>
      </c>
      <c r="V564" s="382">
        <v>61382</v>
      </c>
      <c r="W564" s="382">
        <v>64698</v>
      </c>
      <c r="X564" s="382">
        <v>68014</v>
      </c>
      <c r="Y564" s="382">
        <v>71330</v>
      </c>
      <c r="Z564" s="382">
        <v>74646</v>
      </c>
      <c r="AA564" s="383">
        <v>77962</v>
      </c>
      <c r="AB564" s="381">
        <v>66300</v>
      </c>
      <c r="AC564" s="382">
        <v>87500</v>
      </c>
      <c r="AD564" s="382">
        <v>92804</v>
      </c>
      <c r="AE564" s="382">
        <v>98108</v>
      </c>
      <c r="AF564" s="382">
        <v>103412</v>
      </c>
      <c r="AG564" s="382">
        <v>108716</v>
      </c>
      <c r="AH564" s="382">
        <v>114020</v>
      </c>
      <c r="AI564" s="382">
        <v>119324</v>
      </c>
      <c r="AJ564" s="383">
        <v>124628</v>
      </c>
      <c r="AL564" s="381">
        <v>42450</v>
      </c>
      <c r="AM564" s="382">
        <v>56050</v>
      </c>
      <c r="AN564" s="382">
        <v>59446</v>
      </c>
      <c r="AO564" s="382">
        <v>62842</v>
      </c>
      <c r="AP564" s="382">
        <v>66238</v>
      </c>
      <c r="AQ564" s="382">
        <v>69634</v>
      </c>
      <c r="AR564" s="382">
        <v>73030</v>
      </c>
      <c r="AS564" s="382">
        <v>76426</v>
      </c>
      <c r="AT564" s="383">
        <v>79822</v>
      </c>
      <c r="AU564" s="381">
        <v>67900</v>
      </c>
      <c r="AV564" s="382">
        <v>89650</v>
      </c>
      <c r="AW564" s="382">
        <v>95082</v>
      </c>
      <c r="AX564" s="382">
        <v>100514</v>
      </c>
      <c r="AY564" s="382">
        <v>105946</v>
      </c>
      <c r="AZ564" s="382">
        <v>111378</v>
      </c>
      <c r="BA564" s="382">
        <v>116810</v>
      </c>
      <c r="BB564" s="382">
        <v>122242</v>
      </c>
      <c r="BC564" s="383">
        <v>127674</v>
      </c>
      <c r="BE564">
        <v>47450</v>
      </c>
      <c r="BF564">
        <v>62650</v>
      </c>
      <c r="BG564">
        <v>66446</v>
      </c>
      <c r="BH564">
        <v>70242</v>
      </c>
      <c r="BI564">
        <v>74038</v>
      </c>
      <c r="BJ564">
        <v>77834</v>
      </c>
      <c r="BK564">
        <v>81630</v>
      </c>
      <c r="BL564">
        <v>85426</v>
      </c>
      <c r="BM564">
        <v>89222</v>
      </c>
      <c r="BN564">
        <v>75900</v>
      </c>
      <c r="BO564">
        <v>100200</v>
      </c>
      <c r="BP564">
        <v>106272</v>
      </c>
      <c r="BQ564">
        <v>112344</v>
      </c>
      <c r="BR564">
        <v>118416</v>
      </c>
      <c r="BS564">
        <v>124488</v>
      </c>
      <c r="BT564">
        <v>130560</v>
      </c>
      <c r="BU564">
        <v>136632</v>
      </c>
      <c r="BV564">
        <v>142704</v>
      </c>
    </row>
    <row r="565" spans="1:74" x14ac:dyDescent="0.35">
      <c r="A565" s="298" t="s">
        <v>755</v>
      </c>
      <c r="C565" s="300">
        <v>39900</v>
      </c>
      <c r="D565" s="300">
        <v>39900</v>
      </c>
      <c r="E565" s="300">
        <v>45885</v>
      </c>
      <c r="F565" s="300">
        <v>45885</v>
      </c>
      <c r="G565" s="300">
        <v>45885</v>
      </c>
      <c r="H565" s="300">
        <v>45885</v>
      </c>
      <c r="I565" s="300">
        <v>45885</v>
      </c>
      <c r="J565" s="300">
        <v>48150</v>
      </c>
      <c r="K565" s="300">
        <v>51050</v>
      </c>
      <c r="L565" s="300">
        <v>53950</v>
      </c>
      <c r="M565" s="300">
        <v>56900</v>
      </c>
      <c r="N565" s="300">
        <v>59800</v>
      </c>
      <c r="O565" s="300">
        <v>62700</v>
      </c>
      <c r="P565" s="300">
        <v>65650</v>
      </c>
      <c r="Q565" s="300">
        <v>68550</v>
      </c>
      <c r="S565" s="381">
        <v>36450</v>
      </c>
      <c r="T565" s="382">
        <v>48150</v>
      </c>
      <c r="U565" s="382">
        <v>51066</v>
      </c>
      <c r="V565" s="382">
        <v>53982</v>
      </c>
      <c r="W565" s="382">
        <v>56898</v>
      </c>
      <c r="X565" s="382">
        <v>59814</v>
      </c>
      <c r="Y565" s="382">
        <v>62730</v>
      </c>
      <c r="Z565" s="382">
        <v>65646</v>
      </c>
      <c r="AA565" s="383">
        <v>68562</v>
      </c>
      <c r="AB565" s="381">
        <v>58300</v>
      </c>
      <c r="AC565" s="382">
        <v>76950</v>
      </c>
      <c r="AD565" s="382">
        <v>81614</v>
      </c>
      <c r="AE565" s="382">
        <v>86278</v>
      </c>
      <c r="AF565" s="382">
        <v>90942</v>
      </c>
      <c r="AG565" s="382">
        <v>95606</v>
      </c>
      <c r="AH565" s="382">
        <v>100270</v>
      </c>
      <c r="AI565" s="382">
        <v>104934</v>
      </c>
      <c r="AJ565" s="383">
        <v>109598</v>
      </c>
      <c r="AL565" s="381">
        <v>36450</v>
      </c>
      <c r="AM565" s="382">
        <v>48150</v>
      </c>
      <c r="AN565" s="382">
        <v>51066</v>
      </c>
      <c r="AO565" s="382">
        <v>53982</v>
      </c>
      <c r="AP565" s="382">
        <v>56898</v>
      </c>
      <c r="AQ565" s="382">
        <v>59814</v>
      </c>
      <c r="AR565" s="382">
        <v>62730</v>
      </c>
      <c r="AS565" s="382">
        <v>65646</v>
      </c>
      <c r="AT565" s="383">
        <v>68562</v>
      </c>
      <c r="AU565" s="381">
        <v>58300</v>
      </c>
      <c r="AV565" s="382">
        <v>76950</v>
      </c>
      <c r="AW565" s="382">
        <v>81614</v>
      </c>
      <c r="AX565" s="382">
        <v>86278</v>
      </c>
      <c r="AY565" s="382">
        <v>90942</v>
      </c>
      <c r="AZ565" s="382">
        <v>95606</v>
      </c>
      <c r="BA565" s="382">
        <v>100270</v>
      </c>
      <c r="BB565" s="382">
        <v>104934</v>
      </c>
      <c r="BC565" s="383">
        <v>109598</v>
      </c>
      <c r="BE565">
        <v>40250</v>
      </c>
      <c r="BF565">
        <v>53150</v>
      </c>
      <c r="BG565">
        <v>56370</v>
      </c>
      <c r="BH565">
        <v>59590</v>
      </c>
      <c r="BI565">
        <v>62810</v>
      </c>
      <c r="BJ565">
        <v>66030</v>
      </c>
      <c r="BK565">
        <v>69250</v>
      </c>
      <c r="BL565">
        <v>72470</v>
      </c>
      <c r="BM565">
        <v>75690</v>
      </c>
      <c r="BN565">
        <v>64400</v>
      </c>
      <c r="BO565">
        <v>85000</v>
      </c>
      <c r="BP565">
        <v>90152</v>
      </c>
      <c r="BQ565">
        <v>95304</v>
      </c>
      <c r="BR565">
        <v>100456</v>
      </c>
      <c r="BS565">
        <v>105608</v>
      </c>
      <c r="BT565">
        <v>110760</v>
      </c>
      <c r="BU565">
        <v>115912</v>
      </c>
      <c r="BV565">
        <v>121064</v>
      </c>
    </row>
    <row r="566" spans="1:74" x14ac:dyDescent="0.35">
      <c r="A566" s="298" t="s">
        <v>756</v>
      </c>
      <c r="C566" s="300">
        <v>39900</v>
      </c>
      <c r="D566" s="300">
        <v>39900</v>
      </c>
      <c r="E566" s="300">
        <v>45885</v>
      </c>
      <c r="F566" s="300">
        <v>45885</v>
      </c>
      <c r="G566" s="300">
        <v>45885</v>
      </c>
      <c r="H566" s="300">
        <v>45885</v>
      </c>
      <c r="I566" s="300">
        <v>45885</v>
      </c>
      <c r="J566" s="300">
        <v>47300</v>
      </c>
      <c r="K566" s="300">
        <v>50150</v>
      </c>
      <c r="L566" s="300">
        <v>53000</v>
      </c>
      <c r="M566" s="300">
        <v>55850</v>
      </c>
      <c r="N566" s="300">
        <v>58750</v>
      </c>
      <c r="O566" s="300">
        <v>61600</v>
      </c>
      <c r="P566" s="300">
        <v>64450</v>
      </c>
      <c r="Q566" s="300">
        <v>67350</v>
      </c>
      <c r="S566" s="381">
        <v>35800</v>
      </c>
      <c r="T566" s="382">
        <v>47300</v>
      </c>
      <c r="U566" s="382">
        <v>50164</v>
      </c>
      <c r="V566" s="382">
        <v>53028</v>
      </c>
      <c r="W566" s="382">
        <v>55892</v>
      </c>
      <c r="X566" s="382">
        <v>58756</v>
      </c>
      <c r="Y566" s="382">
        <v>61620</v>
      </c>
      <c r="Z566" s="382">
        <v>64484</v>
      </c>
      <c r="AA566" s="383">
        <v>67348</v>
      </c>
      <c r="AB566" s="381">
        <v>57300</v>
      </c>
      <c r="AC566" s="382">
        <v>75650</v>
      </c>
      <c r="AD566" s="382">
        <v>80234</v>
      </c>
      <c r="AE566" s="382">
        <v>84818</v>
      </c>
      <c r="AF566" s="382">
        <v>89402</v>
      </c>
      <c r="AG566" s="382">
        <v>93986</v>
      </c>
      <c r="AH566" s="382">
        <v>98570</v>
      </c>
      <c r="AI566" s="382">
        <v>103154</v>
      </c>
      <c r="AJ566" s="383">
        <v>107738</v>
      </c>
      <c r="AL566" s="381">
        <v>35800</v>
      </c>
      <c r="AM566" s="382">
        <v>47300</v>
      </c>
      <c r="AN566" s="382">
        <v>50164</v>
      </c>
      <c r="AO566" s="382">
        <v>53028</v>
      </c>
      <c r="AP566" s="382">
        <v>55892</v>
      </c>
      <c r="AQ566" s="382">
        <v>58756</v>
      </c>
      <c r="AR566" s="382">
        <v>61620</v>
      </c>
      <c r="AS566" s="382">
        <v>64484</v>
      </c>
      <c r="AT566" s="383">
        <v>67348</v>
      </c>
      <c r="AU566" s="381">
        <v>57300</v>
      </c>
      <c r="AV566" s="382">
        <v>75650</v>
      </c>
      <c r="AW566" s="382">
        <v>80234</v>
      </c>
      <c r="AX566" s="382">
        <v>84818</v>
      </c>
      <c r="AY566" s="382">
        <v>89402</v>
      </c>
      <c r="AZ566" s="382">
        <v>93986</v>
      </c>
      <c r="BA566" s="382">
        <v>98570</v>
      </c>
      <c r="BB566" s="382">
        <v>103154</v>
      </c>
      <c r="BC566" s="383">
        <v>107738</v>
      </c>
      <c r="BE566">
        <v>39300</v>
      </c>
      <c r="BF566">
        <v>51900</v>
      </c>
      <c r="BG566">
        <v>55044</v>
      </c>
      <c r="BH566">
        <v>58188</v>
      </c>
      <c r="BI566">
        <v>61332</v>
      </c>
      <c r="BJ566">
        <v>64476</v>
      </c>
      <c r="BK566">
        <v>67620</v>
      </c>
      <c r="BL566">
        <v>70764</v>
      </c>
      <c r="BM566">
        <v>73908</v>
      </c>
      <c r="BN566">
        <v>62900</v>
      </c>
      <c r="BO566">
        <v>83050</v>
      </c>
      <c r="BP566">
        <v>88082</v>
      </c>
      <c r="BQ566">
        <v>93114</v>
      </c>
      <c r="BR566">
        <v>98146</v>
      </c>
      <c r="BS566">
        <v>103178</v>
      </c>
      <c r="BT566">
        <v>108210</v>
      </c>
      <c r="BU566">
        <v>113242</v>
      </c>
      <c r="BV566">
        <v>118274</v>
      </c>
    </row>
    <row r="567" spans="1:74" x14ac:dyDescent="0.35">
      <c r="A567" s="298" t="s">
        <v>757</v>
      </c>
      <c r="C567" s="300">
        <v>39900</v>
      </c>
      <c r="D567" s="300">
        <v>39900</v>
      </c>
      <c r="E567" s="300">
        <v>45885</v>
      </c>
      <c r="F567" s="300">
        <v>45885</v>
      </c>
      <c r="G567" s="300">
        <v>45885</v>
      </c>
      <c r="H567" s="300">
        <v>45885</v>
      </c>
      <c r="I567" s="300">
        <v>45885</v>
      </c>
      <c r="J567" s="300">
        <v>47300</v>
      </c>
      <c r="K567" s="300">
        <v>50150</v>
      </c>
      <c r="L567" s="300">
        <v>53000</v>
      </c>
      <c r="M567" s="300">
        <v>55850</v>
      </c>
      <c r="N567" s="300">
        <v>58750</v>
      </c>
      <c r="O567" s="300">
        <v>61600</v>
      </c>
      <c r="P567" s="300">
        <v>64450</v>
      </c>
      <c r="Q567" s="300">
        <v>67350</v>
      </c>
      <c r="S567" s="381">
        <v>35800</v>
      </c>
      <c r="T567" s="382">
        <v>47300</v>
      </c>
      <c r="U567" s="382">
        <v>50164</v>
      </c>
      <c r="V567" s="382">
        <v>53028</v>
      </c>
      <c r="W567" s="382">
        <v>55892</v>
      </c>
      <c r="X567" s="382">
        <v>58756</v>
      </c>
      <c r="Y567" s="382">
        <v>61620</v>
      </c>
      <c r="Z567" s="382">
        <v>64484</v>
      </c>
      <c r="AA567" s="383">
        <v>67348</v>
      </c>
      <c r="AB567" s="381">
        <v>57300</v>
      </c>
      <c r="AC567" s="382">
        <v>75650</v>
      </c>
      <c r="AD567" s="382">
        <v>80234</v>
      </c>
      <c r="AE567" s="382">
        <v>84818</v>
      </c>
      <c r="AF567" s="382">
        <v>89402</v>
      </c>
      <c r="AG567" s="382">
        <v>93986</v>
      </c>
      <c r="AH567" s="382">
        <v>98570</v>
      </c>
      <c r="AI567" s="382">
        <v>103154</v>
      </c>
      <c r="AJ567" s="383">
        <v>107738</v>
      </c>
      <c r="AL567" s="381">
        <v>35800</v>
      </c>
      <c r="AM567" s="382">
        <v>47300</v>
      </c>
      <c r="AN567" s="382">
        <v>50164</v>
      </c>
      <c r="AO567" s="382">
        <v>53028</v>
      </c>
      <c r="AP567" s="382">
        <v>55892</v>
      </c>
      <c r="AQ567" s="382">
        <v>58756</v>
      </c>
      <c r="AR567" s="382">
        <v>61620</v>
      </c>
      <c r="AS567" s="382">
        <v>64484</v>
      </c>
      <c r="AT567" s="383">
        <v>67348</v>
      </c>
      <c r="AU567" s="381">
        <v>57300</v>
      </c>
      <c r="AV567" s="382">
        <v>75650</v>
      </c>
      <c r="AW567" s="382">
        <v>80234</v>
      </c>
      <c r="AX567" s="382">
        <v>84818</v>
      </c>
      <c r="AY567" s="382">
        <v>89402</v>
      </c>
      <c r="AZ567" s="382">
        <v>93986</v>
      </c>
      <c r="BA567" s="382">
        <v>98570</v>
      </c>
      <c r="BB567" s="382">
        <v>103154</v>
      </c>
      <c r="BC567" s="383">
        <v>107738</v>
      </c>
      <c r="BE567">
        <v>39300</v>
      </c>
      <c r="BF567">
        <v>51900</v>
      </c>
      <c r="BG567">
        <v>55044</v>
      </c>
      <c r="BH567">
        <v>58188</v>
      </c>
      <c r="BI567">
        <v>61332</v>
      </c>
      <c r="BJ567">
        <v>64476</v>
      </c>
      <c r="BK567">
        <v>67620</v>
      </c>
      <c r="BL567">
        <v>70764</v>
      </c>
      <c r="BM567">
        <v>73908</v>
      </c>
      <c r="BN567">
        <v>62900</v>
      </c>
      <c r="BO567">
        <v>83050</v>
      </c>
      <c r="BP567">
        <v>88082</v>
      </c>
      <c r="BQ567">
        <v>93114</v>
      </c>
      <c r="BR567">
        <v>98146</v>
      </c>
      <c r="BS567">
        <v>103178</v>
      </c>
      <c r="BT567">
        <v>108210</v>
      </c>
      <c r="BU567">
        <v>113242</v>
      </c>
      <c r="BV567">
        <v>118274</v>
      </c>
    </row>
    <row r="568" spans="1:74" x14ac:dyDescent="0.35">
      <c r="A568" s="298" t="s">
        <v>758</v>
      </c>
      <c r="C568" s="300">
        <v>39900</v>
      </c>
      <c r="D568" s="300">
        <v>39900</v>
      </c>
      <c r="E568" s="300">
        <v>45885</v>
      </c>
      <c r="F568" s="300">
        <v>45885</v>
      </c>
      <c r="G568" s="300">
        <v>45885</v>
      </c>
      <c r="H568" s="300">
        <v>45885</v>
      </c>
      <c r="I568" s="300">
        <v>45885</v>
      </c>
      <c r="J568" s="300">
        <v>47300</v>
      </c>
      <c r="K568" s="300">
        <v>50150</v>
      </c>
      <c r="L568" s="300">
        <v>53000</v>
      </c>
      <c r="M568" s="300">
        <v>55850</v>
      </c>
      <c r="N568" s="300">
        <v>58750</v>
      </c>
      <c r="O568" s="300">
        <v>61600</v>
      </c>
      <c r="P568" s="300">
        <v>64450</v>
      </c>
      <c r="Q568" s="300">
        <v>67350</v>
      </c>
      <c r="S568" s="381">
        <v>35800</v>
      </c>
      <c r="T568" s="382">
        <v>47300</v>
      </c>
      <c r="U568" s="382">
        <v>50164</v>
      </c>
      <c r="V568" s="382">
        <v>53028</v>
      </c>
      <c r="W568" s="382">
        <v>55892</v>
      </c>
      <c r="X568" s="382">
        <v>58756</v>
      </c>
      <c r="Y568" s="382">
        <v>61620</v>
      </c>
      <c r="Z568" s="382">
        <v>64484</v>
      </c>
      <c r="AA568" s="383">
        <v>67348</v>
      </c>
      <c r="AB568" s="381">
        <v>57300</v>
      </c>
      <c r="AC568" s="382">
        <v>75650</v>
      </c>
      <c r="AD568" s="382">
        <v>80234</v>
      </c>
      <c r="AE568" s="382">
        <v>84818</v>
      </c>
      <c r="AF568" s="382">
        <v>89402</v>
      </c>
      <c r="AG568" s="382">
        <v>93986</v>
      </c>
      <c r="AH568" s="382">
        <v>98570</v>
      </c>
      <c r="AI568" s="382">
        <v>103154</v>
      </c>
      <c r="AJ568" s="383">
        <v>107738</v>
      </c>
      <c r="AL568" s="381">
        <v>35800</v>
      </c>
      <c r="AM568" s="382">
        <v>47300</v>
      </c>
      <c r="AN568" s="382">
        <v>50164</v>
      </c>
      <c r="AO568" s="382">
        <v>53028</v>
      </c>
      <c r="AP568" s="382">
        <v>55892</v>
      </c>
      <c r="AQ568" s="382">
        <v>58756</v>
      </c>
      <c r="AR568" s="382">
        <v>61620</v>
      </c>
      <c r="AS568" s="382">
        <v>64484</v>
      </c>
      <c r="AT568" s="383">
        <v>67348</v>
      </c>
      <c r="AU568" s="381">
        <v>57300</v>
      </c>
      <c r="AV568" s="382">
        <v>75650</v>
      </c>
      <c r="AW568" s="382">
        <v>80234</v>
      </c>
      <c r="AX568" s="382">
        <v>84818</v>
      </c>
      <c r="AY568" s="382">
        <v>89402</v>
      </c>
      <c r="AZ568" s="382">
        <v>93986</v>
      </c>
      <c r="BA568" s="382">
        <v>98570</v>
      </c>
      <c r="BB568" s="382">
        <v>103154</v>
      </c>
      <c r="BC568" s="383">
        <v>107738</v>
      </c>
      <c r="BE568">
        <v>39300</v>
      </c>
      <c r="BF568">
        <v>51900</v>
      </c>
      <c r="BG568">
        <v>55044</v>
      </c>
      <c r="BH568">
        <v>58188</v>
      </c>
      <c r="BI568">
        <v>61332</v>
      </c>
      <c r="BJ568">
        <v>64476</v>
      </c>
      <c r="BK568">
        <v>67620</v>
      </c>
      <c r="BL568">
        <v>70764</v>
      </c>
      <c r="BM568">
        <v>73908</v>
      </c>
      <c r="BN568">
        <v>62900</v>
      </c>
      <c r="BO568">
        <v>83050</v>
      </c>
      <c r="BP568">
        <v>88082</v>
      </c>
      <c r="BQ568">
        <v>93114</v>
      </c>
      <c r="BR568">
        <v>98146</v>
      </c>
      <c r="BS568">
        <v>103178</v>
      </c>
      <c r="BT568">
        <v>108210</v>
      </c>
      <c r="BU568">
        <v>113242</v>
      </c>
      <c r="BV568">
        <v>118274</v>
      </c>
    </row>
    <row r="569" spans="1:74" x14ac:dyDescent="0.35">
      <c r="A569" s="298" t="s">
        <v>759</v>
      </c>
      <c r="C569" s="300">
        <v>39900</v>
      </c>
      <c r="D569" s="300">
        <v>39900</v>
      </c>
      <c r="E569" s="300">
        <v>45885</v>
      </c>
      <c r="F569" s="300">
        <v>45885</v>
      </c>
      <c r="G569" s="300">
        <v>45885</v>
      </c>
      <c r="H569" s="300">
        <v>45885</v>
      </c>
      <c r="I569" s="300">
        <v>45885</v>
      </c>
      <c r="J569" s="300">
        <v>47300</v>
      </c>
      <c r="K569" s="300">
        <v>50150</v>
      </c>
      <c r="L569" s="300">
        <v>53000</v>
      </c>
      <c r="M569" s="300">
        <v>55850</v>
      </c>
      <c r="N569" s="300">
        <v>58750</v>
      </c>
      <c r="O569" s="300">
        <v>61600</v>
      </c>
      <c r="P569" s="300">
        <v>64450</v>
      </c>
      <c r="Q569" s="300">
        <v>67350</v>
      </c>
      <c r="S569" s="381">
        <v>35800</v>
      </c>
      <c r="T569" s="382">
        <v>47300</v>
      </c>
      <c r="U569" s="382">
        <v>50164</v>
      </c>
      <c r="V569" s="382">
        <v>53028</v>
      </c>
      <c r="W569" s="382">
        <v>55892</v>
      </c>
      <c r="X569" s="382">
        <v>58756</v>
      </c>
      <c r="Y569" s="382">
        <v>61620</v>
      </c>
      <c r="Z569" s="382">
        <v>64484</v>
      </c>
      <c r="AA569" s="383">
        <v>67348</v>
      </c>
      <c r="AB569" s="381">
        <v>57300</v>
      </c>
      <c r="AC569" s="382">
        <v>75650</v>
      </c>
      <c r="AD569" s="382">
        <v>80234</v>
      </c>
      <c r="AE569" s="382">
        <v>84818</v>
      </c>
      <c r="AF569" s="382">
        <v>89402</v>
      </c>
      <c r="AG569" s="382">
        <v>93986</v>
      </c>
      <c r="AH569" s="382">
        <v>98570</v>
      </c>
      <c r="AI569" s="382">
        <v>103154</v>
      </c>
      <c r="AJ569" s="383">
        <v>107738</v>
      </c>
      <c r="AL569" s="381">
        <v>35800</v>
      </c>
      <c r="AM569" s="382">
        <v>47300</v>
      </c>
      <c r="AN569" s="382">
        <v>50164</v>
      </c>
      <c r="AO569" s="382">
        <v>53028</v>
      </c>
      <c r="AP569" s="382">
        <v>55892</v>
      </c>
      <c r="AQ569" s="382">
        <v>58756</v>
      </c>
      <c r="AR569" s="382">
        <v>61620</v>
      </c>
      <c r="AS569" s="382">
        <v>64484</v>
      </c>
      <c r="AT569" s="383">
        <v>67348</v>
      </c>
      <c r="AU569" s="381">
        <v>57300</v>
      </c>
      <c r="AV569" s="382">
        <v>75650</v>
      </c>
      <c r="AW569" s="382">
        <v>80234</v>
      </c>
      <c r="AX569" s="382">
        <v>84818</v>
      </c>
      <c r="AY569" s="382">
        <v>89402</v>
      </c>
      <c r="AZ569" s="382">
        <v>93986</v>
      </c>
      <c r="BA569" s="382">
        <v>98570</v>
      </c>
      <c r="BB569" s="382">
        <v>103154</v>
      </c>
      <c r="BC569" s="383">
        <v>107738</v>
      </c>
      <c r="BE569">
        <v>39300</v>
      </c>
      <c r="BF569">
        <v>51900</v>
      </c>
      <c r="BG569">
        <v>55044</v>
      </c>
      <c r="BH569">
        <v>58188</v>
      </c>
      <c r="BI569">
        <v>61332</v>
      </c>
      <c r="BJ569">
        <v>64476</v>
      </c>
      <c r="BK569">
        <v>67620</v>
      </c>
      <c r="BL569">
        <v>70764</v>
      </c>
      <c r="BM569">
        <v>73908</v>
      </c>
      <c r="BN569">
        <v>62900</v>
      </c>
      <c r="BO569">
        <v>83050</v>
      </c>
      <c r="BP569">
        <v>88082</v>
      </c>
      <c r="BQ569">
        <v>93114</v>
      </c>
      <c r="BR569">
        <v>98146</v>
      </c>
      <c r="BS569">
        <v>103178</v>
      </c>
      <c r="BT569">
        <v>108210</v>
      </c>
      <c r="BU569">
        <v>113242</v>
      </c>
      <c r="BV569">
        <v>118274</v>
      </c>
    </row>
    <row r="570" spans="1:74" x14ac:dyDescent="0.35">
      <c r="A570" s="298" t="s">
        <v>760</v>
      </c>
      <c r="C570" s="300">
        <v>39900</v>
      </c>
      <c r="D570" s="300">
        <v>39900</v>
      </c>
      <c r="E570" s="300">
        <v>45885</v>
      </c>
      <c r="F570" s="300">
        <v>45885</v>
      </c>
      <c r="G570" s="300">
        <v>45885</v>
      </c>
      <c r="H570" s="300">
        <v>45885</v>
      </c>
      <c r="I570" s="300">
        <v>45885</v>
      </c>
      <c r="J570" s="300">
        <v>48350</v>
      </c>
      <c r="K570" s="300">
        <v>51250</v>
      </c>
      <c r="L570" s="300">
        <v>54200</v>
      </c>
      <c r="M570" s="300">
        <v>57100</v>
      </c>
      <c r="N570" s="300">
        <v>60050</v>
      </c>
      <c r="O570" s="300">
        <v>63000</v>
      </c>
      <c r="P570" s="300">
        <v>65900</v>
      </c>
      <c r="Q570" s="300">
        <v>68850</v>
      </c>
      <c r="S570" s="381">
        <v>36600</v>
      </c>
      <c r="T570" s="382">
        <v>48350</v>
      </c>
      <c r="U570" s="382">
        <v>51278</v>
      </c>
      <c r="V570" s="382">
        <v>54206</v>
      </c>
      <c r="W570" s="382">
        <v>57134</v>
      </c>
      <c r="X570" s="382">
        <v>60062</v>
      </c>
      <c r="Y570" s="382">
        <v>62990</v>
      </c>
      <c r="Z570" s="382">
        <v>65918</v>
      </c>
      <c r="AA570" s="383">
        <v>68846</v>
      </c>
      <c r="AB570" s="381">
        <v>58550</v>
      </c>
      <c r="AC570" s="382">
        <v>77300</v>
      </c>
      <c r="AD570" s="382">
        <v>81984</v>
      </c>
      <c r="AE570" s="382">
        <v>86668</v>
      </c>
      <c r="AF570" s="382">
        <v>91352</v>
      </c>
      <c r="AG570" s="382">
        <v>96036</v>
      </c>
      <c r="AH570" s="382">
        <v>100720</v>
      </c>
      <c r="AI570" s="382">
        <v>105404</v>
      </c>
      <c r="AJ570" s="383">
        <v>110088</v>
      </c>
      <c r="AL570" s="381">
        <v>36600</v>
      </c>
      <c r="AM570" s="382">
        <v>48350</v>
      </c>
      <c r="AN570" s="382">
        <v>51278</v>
      </c>
      <c r="AO570" s="382">
        <v>54206</v>
      </c>
      <c r="AP570" s="382">
        <v>57134</v>
      </c>
      <c r="AQ570" s="382">
        <v>60062</v>
      </c>
      <c r="AR570" s="382">
        <v>62990</v>
      </c>
      <c r="AS570" s="382">
        <v>65918</v>
      </c>
      <c r="AT570" s="383">
        <v>68846</v>
      </c>
      <c r="AU570" s="381">
        <v>58550</v>
      </c>
      <c r="AV570" s="382">
        <v>77300</v>
      </c>
      <c r="AW570" s="382">
        <v>81984</v>
      </c>
      <c r="AX570" s="382">
        <v>86668</v>
      </c>
      <c r="AY570" s="382">
        <v>91352</v>
      </c>
      <c r="AZ570" s="382">
        <v>96036</v>
      </c>
      <c r="BA570" s="382">
        <v>100720</v>
      </c>
      <c r="BB570" s="382">
        <v>105404</v>
      </c>
      <c r="BC570" s="383">
        <v>110088</v>
      </c>
      <c r="BE570">
        <v>40100</v>
      </c>
      <c r="BF570">
        <v>52950</v>
      </c>
      <c r="BG570">
        <v>56158</v>
      </c>
      <c r="BH570">
        <v>59366</v>
      </c>
      <c r="BI570">
        <v>62574</v>
      </c>
      <c r="BJ570">
        <v>65782</v>
      </c>
      <c r="BK570">
        <v>68990</v>
      </c>
      <c r="BL570">
        <v>72198</v>
      </c>
      <c r="BM570">
        <v>75406</v>
      </c>
      <c r="BN570">
        <v>64150</v>
      </c>
      <c r="BO570">
        <v>84700</v>
      </c>
      <c r="BP570">
        <v>89832</v>
      </c>
      <c r="BQ570">
        <v>94964</v>
      </c>
      <c r="BR570">
        <v>100096</v>
      </c>
      <c r="BS570">
        <v>105228</v>
      </c>
      <c r="BT570">
        <v>110360</v>
      </c>
      <c r="BU570">
        <v>115492</v>
      </c>
      <c r="BV570">
        <v>120624</v>
      </c>
    </row>
    <row r="571" spans="1:74" x14ac:dyDescent="0.35">
      <c r="A571" s="298" t="s">
        <v>761</v>
      </c>
      <c r="C571" s="300">
        <v>39900</v>
      </c>
      <c r="D571" s="300">
        <v>39900</v>
      </c>
      <c r="E571" s="300">
        <v>45885</v>
      </c>
      <c r="F571" s="300">
        <v>45885</v>
      </c>
      <c r="G571" s="300">
        <v>45885</v>
      </c>
      <c r="H571" s="300">
        <v>45885</v>
      </c>
      <c r="I571" s="300">
        <v>48700</v>
      </c>
      <c r="J571" s="300">
        <v>51850</v>
      </c>
      <c r="K571" s="300">
        <v>54950</v>
      </c>
      <c r="L571" s="300">
        <v>58100</v>
      </c>
      <c r="M571" s="300">
        <v>61250</v>
      </c>
      <c r="N571" s="300">
        <v>64400</v>
      </c>
      <c r="O571" s="300">
        <v>67550</v>
      </c>
      <c r="P571" s="300">
        <v>70650</v>
      </c>
      <c r="Q571" s="300">
        <v>73800</v>
      </c>
      <c r="S571" s="381">
        <v>39250</v>
      </c>
      <c r="T571" s="382">
        <v>51850</v>
      </c>
      <c r="U571" s="382">
        <v>54990</v>
      </c>
      <c r="V571" s="382">
        <v>58130</v>
      </c>
      <c r="W571" s="382">
        <v>61270</v>
      </c>
      <c r="X571" s="382">
        <v>64410</v>
      </c>
      <c r="Y571" s="382">
        <v>67550</v>
      </c>
      <c r="Z571" s="382">
        <v>70690</v>
      </c>
      <c r="AA571" s="383">
        <v>73830</v>
      </c>
      <c r="AB571" s="381">
        <v>62800</v>
      </c>
      <c r="AC571" s="382">
        <v>82900</v>
      </c>
      <c r="AD571" s="382">
        <v>87924</v>
      </c>
      <c r="AE571" s="382">
        <v>92948</v>
      </c>
      <c r="AF571" s="382">
        <v>97972</v>
      </c>
      <c r="AG571" s="382">
        <v>102996</v>
      </c>
      <c r="AH571" s="382">
        <v>108020</v>
      </c>
      <c r="AI571" s="382">
        <v>113044</v>
      </c>
      <c r="AJ571" s="383">
        <v>118068</v>
      </c>
      <c r="AL571" s="381">
        <v>39250</v>
      </c>
      <c r="AM571" s="382">
        <v>51850</v>
      </c>
      <c r="AN571" s="382">
        <v>54990</v>
      </c>
      <c r="AO571" s="382">
        <v>58130</v>
      </c>
      <c r="AP571" s="382">
        <v>61270</v>
      </c>
      <c r="AQ571" s="382">
        <v>64410</v>
      </c>
      <c r="AR571" s="382">
        <v>67550</v>
      </c>
      <c r="AS571" s="382">
        <v>70690</v>
      </c>
      <c r="AT571" s="383">
        <v>73830</v>
      </c>
      <c r="AU571" s="381">
        <v>62800</v>
      </c>
      <c r="AV571" s="382">
        <v>82900</v>
      </c>
      <c r="AW571" s="382">
        <v>87924</v>
      </c>
      <c r="AX571" s="382">
        <v>92948</v>
      </c>
      <c r="AY571" s="382">
        <v>97972</v>
      </c>
      <c r="AZ571" s="382">
        <v>102996</v>
      </c>
      <c r="BA571" s="382">
        <v>108020</v>
      </c>
      <c r="BB571" s="382">
        <v>113044</v>
      </c>
      <c r="BC571" s="383">
        <v>118068</v>
      </c>
      <c r="BE571">
        <v>40450</v>
      </c>
      <c r="BF571">
        <v>53400</v>
      </c>
      <c r="BG571">
        <v>56636</v>
      </c>
      <c r="BH571">
        <v>59872</v>
      </c>
      <c r="BI571">
        <v>63108</v>
      </c>
      <c r="BJ571">
        <v>66344</v>
      </c>
      <c r="BK571">
        <v>69580</v>
      </c>
      <c r="BL571">
        <v>72816</v>
      </c>
      <c r="BM571">
        <v>76052</v>
      </c>
      <c r="BN571">
        <v>64700</v>
      </c>
      <c r="BO571">
        <v>85400</v>
      </c>
      <c r="BP571">
        <v>90576</v>
      </c>
      <c r="BQ571">
        <v>95752</v>
      </c>
      <c r="BR571">
        <v>100928</v>
      </c>
      <c r="BS571">
        <v>106104</v>
      </c>
      <c r="BT571">
        <v>111280</v>
      </c>
      <c r="BU571">
        <v>116456</v>
      </c>
      <c r="BV571">
        <v>121632</v>
      </c>
    </row>
    <row r="572" spans="1:74" x14ac:dyDescent="0.35">
      <c r="A572" s="298" t="s">
        <v>762</v>
      </c>
      <c r="C572" s="300">
        <v>39900</v>
      </c>
      <c r="D572" s="300">
        <v>39900</v>
      </c>
      <c r="E572" s="300">
        <v>45885</v>
      </c>
      <c r="F572" s="300">
        <v>45885</v>
      </c>
      <c r="G572" s="300">
        <v>45885</v>
      </c>
      <c r="H572" s="300">
        <v>45885</v>
      </c>
      <c r="I572" s="300">
        <v>45885</v>
      </c>
      <c r="J572" s="300">
        <v>47300</v>
      </c>
      <c r="K572" s="300">
        <v>50150</v>
      </c>
      <c r="L572" s="300">
        <v>53000</v>
      </c>
      <c r="M572" s="300">
        <v>55850</v>
      </c>
      <c r="N572" s="300">
        <v>58750</v>
      </c>
      <c r="O572" s="300">
        <v>61600</v>
      </c>
      <c r="P572" s="300">
        <v>64450</v>
      </c>
      <c r="Q572" s="300">
        <v>67350</v>
      </c>
      <c r="S572" s="381">
        <v>35800</v>
      </c>
      <c r="T572" s="382">
        <v>47300</v>
      </c>
      <c r="U572" s="382">
        <v>50164</v>
      </c>
      <c r="V572" s="382">
        <v>53028</v>
      </c>
      <c r="W572" s="382">
        <v>55892</v>
      </c>
      <c r="X572" s="382">
        <v>58756</v>
      </c>
      <c r="Y572" s="382">
        <v>61620</v>
      </c>
      <c r="Z572" s="382">
        <v>64484</v>
      </c>
      <c r="AA572" s="383">
        <v>67348</v>
      </c>
      <c r="AB572" s="381">
        <v>57300</v>
      </c>
      <c r="AC572" s="382">
        <v>75650</v>
      </c>
      <c r="AD572" s="382">
        <v>80234</v>
      </c>
      <c r="AE572" s="382">
        <v>84818</v>
      </c>
      <c r="AF572" s="382">
        <v>89402</v>
      </c>
      <c r="AG572" s="382">
        <v>93986</v>
      </c>
      <c r="AH572" s="382">
        <v>98570</v>
      </c>
      <c r="AI572" s="382">
        <v>103154</v>
      </c>
      <c r="AJ572" s="383">
        <v>107738</v>
      </c>
      <c r="AL572" s="381">
        <v>35800</v>
      </c>
      <c r="AM572" s="382">
        <v>47300</v>
      </c>
      <c r="AN572" s="382">
        <v>50164</v>
      </c>
      <c r="AO572" s="382">
        <v>53028</v>
      </c>
      <c r="AP572" s="382">
        <v>55892</v>
      </c>
      <c r="AQ572" s="382">
        <v>58756</v>
      </c>
      <c r="AR572" s="382">
        <v>61620</v>
      </c>
      <c r="AS572" s="382">
        <v>64484</v>
      </c>
      <c r="AT572" s="383">
        <v>67348</v>
      </c>
      <c r="AU572" s="381">
        <v>57300</v>
      </c>
      <c r="AV572" s="382">
        <v>75650</v>
      </c>
      <c r="AW572" s="382">
        <v>80234</v>
      </c>
      <c r="AX572" s="382">
        <v>84818</v>
      </c>
      <c r="AY572" s="382">
        <v>89402</v>
      </c>
      <c r="AZ572" s="382">
        <v>93986</v>
      </c>
      <c r="BA572" s="382">
        <v>98570</v>
      </c>
      <c r="BB572" s="382">
        <v>103154</v>
      </c>
      <c r="BC572" s="383">
        <v>107738</v>
      </c>
      <c r="BE572">
        <v>39550</v>
      </c>
      <c r="BF572">
        <v>52250</v>
      </c>
      <c r="BG572">
        <v>55414</v>
      </c>
      <c r="BH572">
        <v>58578</v>
      </c>
      <c r="BI572">
        <v>61742</v>
      </c>
      <c r="BJ572">
        <v>64906</v>
      </c>
      <c r="BK572">
        <v>68070</v>
      </c>
      <c r="BL572">
        <v>71234</v>
      </c>
      <c r="BM572">
        <v>74398</v>
      </c>
      <c r="BN572">
        <v>63300</v>
      </c>
      <c r="BO572">
        <v>83550</v>
      </c>
      <c r="BP572">
        <v>88614</v>
      </c>
      <c r="BQ572">
        <v>93678</v>
      </c>
      <c r="BR572">
        <v>98742</v>
      </c>
      <c r="BS572">
        <v>103806</v>
      </c>
      <c r="BT572">
        <v>108870</v>
      </c>
      <c r="BU572">
        <v>113934</v>
      </c>
      <c r="BV572">
        <v>118998</v>
      </c>
    </row>
    <row r="573" spans="1:74" x14ac:dyDescent="0.35">
      <c r="A573" s="298" t="s">
        <v>763</v>
      </c>
      <c r="C573" s="300">
        <v>39900</v>
      </c>
      <c r="D573" s="300">
        <v>39900</v>
      </c>
      <c r="E573" s="300">
        <v>45885</v>
      </c>
      <c r="F573" s="300">
        <v>45885</v>
      </c>
      <c r="G573" s="300">
        <v>45885</v>
      </c>
      <c r="H573" s="300">
        <v>45885</v>
      </c>
      <c r="I573" s="300">
        <v>45885</v>
      </c>
      <c r="J573" s="300">
        <v>47300</v>
      </c>
      <c r="K573" s="300">
        <v>50150</v>
      </c>
      <c r="L573" s="300">
        <v>53000</v>
      </c>
      <c r="M573" s="300">
        <v>55850</v>
      </c>
      <c r="N573" s="300">
        <v>58750</v>
      </c>
      <c r="O573" s="300">
        <v>61600</v>
      </c>
      <c r="P573" s="300">
        <v>64450</v>
      </c>
      <c r="Q573" s="300">
        <v>67350</v>
      </c>
      <c r="S573" s="381">
        <v>35800</v>
      </c>
      <c r="T573" s="382">
        <v>47300</v>
      </c>
      <c r="U573" s="382">
        <v>50164</v>
      </c>
      <c r="V573" s="382">
        <v>53028</v>
      </c>
      <c r="W573" s="382">
        <v>55892</v>
      </c>
      <c r="X573" s="382">
        <v>58756</v>
      </c>
      <c r="Y573" s="382">
        <v>61620</v>
      </c>
      <c r="Z573" s="382">
        <v>64484</v>
      </c>
      <c r="AA573" s="383">
        <v>67348</v>
      </c>
      <c r="AB573" s="381">
        <v>57300</v>
      </c>
      <c r="AC573" s="382">
        <v>75650</v>
      </c>
      <c r="AD573" s="382">
        <v>80234</v>
      </c>
      <c r="AE573" s="382">
        <v>84818</v>
      </c>
      <c r="AF573" s="382">
        <v>89402</v>
      </c>
      <c r="AG573" s="382">
        <v>93986</v>
      </c>
      <c r="AH573" s="382">
        <v>98570</v>
      </c>
      <c r="AI573" s="382">
        <v>103154</v>
      </c>
      <c r="AJ573" s="383">
        <v>107738</v>
      </c>
      <c r="AL573" s="381">
        <v>35800</v>
      </c>
      <c r="AM573" s="382">
        <v>47300</v>
      </c>
      <c r="AN573" s="382">
        <v>50164</v>
      </c>
      <c r="AO573" s="382">
        <v>53028</v>
      </c>
      <c r="AP573" s="382">
        <v>55892</v>
      </c>
      <c r="AQ573" s="382">
        <v>58756</v>
      </c>
      <c r="AR573" s="382">
        <v>61620</v>
      </c>
      <c r="AS573" s="382">
        <v>64484</v>
      </c>
      <c r="AT573" s="383">
        <v>67348</v>
      </c>
      <c r="AU573" s="381">
        <v>57300</v>
      </c>
      <c r="AV573" s="382">
        <v>75650</v>
      </c>
      <c r="AW573" s="382">
        <v>80234</v>
      </c>
      <c r="AX573" s="382">
        <v>84818</v>
      </c>
      <c r="AY573" s="382">
        <v>89402</v>
      </c>
      <c r="AZ573" s="382">
        <v>93986</v>
      </c>
      <c r="BA573" s="382">
        <v>98570</v>
      </c>
      <c r="BB573" s="382">
        <v>103154</v>
      </c>
      <c r="BC573" s="383">
        <v>107738</v>
      </c>
      <c r="BE573">
        <v>39300</v>
      </c>
      <c r="BF573">
        <v>51900</v>
      </c>
      <c r="BG573">
        <v>55044</v>
      </c>
      <c r="BH573">
        <v>58188</v>
      </c>
      <c r="BI573">
        <v>61332</v>
      </c>
      <c r="BJ573">
        <v>64476</v>
      </c>
      <c r="BK573">
        <v>67620</v>
      </c>
      <c r="BL573">
        <v>70764</v>
      </c>
      <c r="BM573">
        <v>73908</v>
      </c>
      <c r="BN573">
        <v>62900</v>
      </c>
      <c r="BO573">
        <v>83050</v>
      </c>
      <c r="BP573">
        <v>88082</v>
      </c>
      <c r="BQ573">
        <v>93114</v>
      </c>
      <c r="BR573">
        <v>98146</v>
      </c>
      <c r="BS573">
        <v>103178</v>
      </c>
      <c r="BT573">
        <v>108210</v>
      </c>
      <c r="BU573">
        <v>113242</v>
      </c>
      <c r="BV573">
        <v>118274</v>
      </c>
    </row>
    <row r="574" spans="1:74" x14ac:dyDescent="0.35">
      <c r="A574" s="298" t="s">
        <v>764</v>
      </c>
      <c r="C574" s="300">
        <v>39900</v>
      </c>
      <c r="D574" s="300">
        <v>39900</v>
      </c>
      <c r="E574" s="300">
        <v>45885</v>
      </c>
      <c r="F574" s="300">
        <v>45885</v>
      </c>
      <c r="G574" s="300">
        <v>45885</v>
      </c>
      <c r="H574" s="300">
        <v>45885</v>
      </c>
      <c r="I574" s="300">
        <v>48250</v>
      </c>
      <c r="J574" s="300">
        <v>51350</v>
      </c>
      <c r="K574" s="300">
        <v>54500</v>
      </c>
      <c r="L574" s="300">
        <v>57600</v>
      </c>
      <c r="M574" s="300">
        <v>60700</v>
      </c>
      <c r="N574" s="300">
        <v>63800</v>
      </c>
      <c r="O574" s="300">
        <v>66950</v>
      </c>
      <c r="P574" s="300">
        <v>70050</v>
      </c>
      <c r="Q574" s="300">
        <v>73150</v>
      </c>
      <c r="S574" s="381">
        <v>38900</v>
      </c>
      <c r="T574" s="382">
        <v>51350</v>
      </c>
      <c r="U574" s="382">
        <v>54462</v>
      </c>
      <c r="V574" s="382">
        <v>57574</v>
      </c>
      <c r="W574" s="382">
        <v>60686</v>
      </c>
      <c r="X574" s="382">
        <v>63798</v>
      </c>
      <c r="Y574" s="382">
        <v>66910</v>
      </c>
      <c r="Z574" s="382">
        <v>70022</v>
      </c>
      <c r="AA574" s="383">
        <v>73134</v>
      </c>
      <c r="AB574" s="381">
        <v>62250</v>
      </c>
      <c r="AC574" s="382">
        <v>82150</v>
      </c>
      <c r="AD574" s="382">
        <v>87130</v>
      </c>
      <c r="AE574" s="382">
        <v>92110</v>
      </c>
      <c r="AF574" s="382">
        <v>97090</v>
      </c>
      <c r="AG574" s="382">
        <v>102070</v>
      </c>
      <c r="AH574" s="382">
        <v>107050</v>
      </c>
      <c r="AI574" s="382">
        <v>112030</v>
      </c>
      <c r="AJ574" s="383">
        <v>117010</v>
      </c>
      <c r="AL574" s="381">
        <v>40200</v>
      </c>
      <c r="AM574" s="382">
        <v>53100</v>
      </c>
      <c r="AN574" s="382">
        <v>56316</v>
      </c>
      <c r="AO574" s="382">
        <v>59532</v>
      </c>
      <c r="AP574" s="382">
        <v>62748</v>
      </c>
      <c r="AQ574" s="382">
        <v>65964</v>
      </c>
      <c r="AR574" s="382">
        <v>69180</v>
      </c>
      <c r="AS574" s="382">
        <v>72396</v>
      </c>
      <c r="AT574" s="383">
        <v>75612</v>
      </c>
      <c r="AU574" s="381">
        <v>64300</v>
      </c>
      <c r="AV574" s="382">
        <v>84900</v>
      </c>
      <c r="AW574" s="382">
        <v>90044</v>
      </c>
      <c r="AX574" s="382">
        <v>95188</v>
      </c>
      <c r="AY574" s="382">
        <v>100332</v>
      </c>
      <c r="AZ574" s="382">
        <v>105476</v>
      </c>
      <c r="BA574" s="382">
        <v>110620</v>
      </c>
      <c r="BB574" s="382">
        <v>115764</v>
      </c>
      <c r="BC574" s="383">
        <v>120908</v>
      </c>
      <c r="BE574">
        <v>44350</v>
      </c>
      <c r="BF574">
        <v>58550</v>
      </c>
      <c r="BG574">
        <v>62098</v>
      </c>
      <c r="BH574">
        <v>65646</v>
      </c>
      <c r="BI574">
        <v>69194</v>
      </c>
      <c r="BJ574">
        <v>72742</v>
      </c>
      <c r="BK574">
        <v>76290</v>
      </c>
      <c r="BL574">
        <v>79838</v>
      </c>
      <c r="BM574">
        <v>83386</v>
      </c>
      <c r="BN574">
        <v>70950</v>
      </c>
      <c r="BO574">
        <v>93650</v>
      </c>
      <c r="BP574">
        <v>99326</v>
      </c>
      <c r="BQ574">
        <v>105002</v>
      </c>
      <c r="BR574">
        <v>110678</v>
      </c>
      <c r="BS574">
        <v>116354</v>
      </c>
      <c r="BT574">
        <v>122030</v>
      </c>
      <c r="BU574">
        <v>127706</v>
      </c>
      <c r="BV574">
        <v>133382</v>
      </c>
    </row>
    <row r="575" spans="1:74" x14ac:dyDescent="0.35">
      <c r="A575" s="298" t="s">
        <v>765</v>
      </c>
      <c r="C575" s="300">
        <v>39900</v>
      </c>
      <c r="D575" s="300">
        <v>39900</v>
      </c>
      <c r="E575" s="300">
        <v>45885</v>
      </c>
      <c r="F575" s="300">
        <v>45885</v>
      </c>
      <c r="G575" s="300">
        <v>45885</v>
      </c>
      <c r="H575" s="300">
        <v>45885</v>
      </c>
      <c r="I575" s="300">
        <v>45885</v>
      </c>
      <c r="J575" s="300">
        <v>47300</v>
      </c>
      <c r="K575" s="300">
        <v>50150</v>
      </c>
      <c r="L575" s="300">
        <v>53000</v>
      </c>
      <c r="M575" s="300">
        <v>55850</v>
      </c>
      <c r="N575" s="300">
        <v>58750</v>
      </c>
      <c r="O575" s="300">
        <v>61600</v>
      </c>
      <c r="P575" s="300">
        <v>64450</v>
      </c>
      <c r="Q575" s="300">
        <v>67350</v>
      </c>
      <c r="S575" s="381">
        <v>35800</v>
      </c>
      <c r="T575" s="382">
        <v>47300</v>
      </c>
      <c r="U575" s="382">
        <v>50164</v>
      </c>
      <c r="V575" s="382">
        <v>53028</v>
      </c>
      <c r="W575" s="382">
        <v>55892</v>
      </c>
      <c r="X575" s="382">
        <v>58756</v>
      </c>
      <c r="Y575" s="382">
        <v>61620</v>
      </c>
      <c r="Z575" s="382">
        <v>64484</v>
      </c>
      <c r="AA575" s="383">
        <v>67348</v>
      </c>
      <c r="AB575" s="381">
        <v>57300</v>
      </c>
      <c r="AC575" s="382">
        <v>75650</v>
      </c>
      <c r="AD575" s="382">
        <v>80234</v>
      </c>
      <c r="AE575" s="382">
        <v>84818</v>
      </c>
      <c r="AF575" s="382">
        <v>89402</v>
      </c>
      <c r="AG575" s="382">
        <v>93986</v>
      </c>
      <c r="AH575" s="382">
        <v>98570</v>
      </c>
      <c r="AI575" s="382">
        <v>103154</v>
      </c>
      <c r="AJ575" s="383">
        <v>107738</v>
      </c>
      <c r="AL575" s="381">
        <v>35800</v>
      </c>
      <c r="AM575" s="382">
        <v>47300</v>
      </c>
      <c r="AN575" s="382">
        <v>50164</v>
      </c>
      <c r="AO575" s="382">
        <v>53028</v>
      </c>
      <c r="AP575" s="382">
        <v>55892</v>
      </c>
      <c r="AQ575" s="382">
        <v>58756</v>
      </c>
      <c r="AR575" s="382">
        <v>61620</v>
      </c>
      <c r="AS575" s="382">
        <v>64484</v>
      </c>
      <c r="AT575" s="383">
        <v>67348</v>
      </c>
      <c r="AU575" s="381">
        <v>57300</v>
      </c>
      <c r="AV575" s="382">
        <v>75650</v>
      </c>
      <c r="AW575" s="382">
        <v>80234</v>
      </c>
      <c r="AX575" s="382">
        <v>84818</v>
      </c>
      <c r="AY575" s="382">
        <v>89402</v>
      </c>
      <c r="AZ575" s="382">
        <v>93986</v>
      </c>
      <c r="BA575" s="382">
        <v>98570</v>
      </c>
      <c r="BB575" s="382">
        <v>103154</v>
      </c>
      <c r="BC575" s="383">
        <v>107738</v>
      </c>
      <c r="BE575">
        <v>39300</v>
      </c>
      <c r="BF575">
        <v>51900</v>
      </c>
      <c r="BG575">
        <v>55044</v>
      </c>
      <c r="BH575">
        <v>58188</v>
      </c>
      <c r="BI575">
        <v>61332</v>
      </c>
      <c r="BJ575">
        <v>64476</v>
      </c>
      <c r="BK575">
        <v>67620</v>
      </c>
      <c r="BL575">
        <v>70764</v>
      </c>
      <c r="BM575">
        <v>73908</v>
      </c>
      <c r="BN575">
        <v>62900</v>
      </c>
      <c r="BO575">
        <v>83050</v>
      </c>
      <c r="BP575">
        <v>88082</v>
      </c>
      <c r="BQ575">
        <v>93114</v>
      </c>
      <c r="BR575">
        <v>98146</v>
      </c>
      <c r="BS575">
        <v>103178</v>
      </c>
      <c r="BT575">
        <v>108210</v>
      </c>
      <c r="BU575">
        <v>113242</v>
      </c>
      <c r="BV575">
        <v>118274</v>
      </c>
    </row>
    <row r="576" spans="1:74" x14ac:dyDescent="0.35">
      <c r="A576" s="298" t="s">
        <v>766</v>
      </c>
      <c r="C576" s="300">
        <v>39900</v>
      </c>
      <c r="D576" s="300">
        <v>39900</v>
      </c>
      <c r="E576" s="300">
        <v>45885</v>
      </c>
      <c r="F576" s="300">
        <v>45885</v>
      </c>
      <c r="G576" s="300">
        <v>45885</v>
      </c>
      <c r="H576" s="300">
        <v>45885</v>
      </c>
      <c r="I576" s="300">
        <v>45885</v>
      </c>
      <c r="J576" s="300">
        <v>47300</v>
      </c>
      <c r="K576" s="300">
        <v>50150</v>
      </c>
      <c r="L576" s="300">
        <v>53000</v>
      </c>
      <c r="M576" s="300">
        <v>55850</v>
      </c>
      <c r="N576" s="300">
        <v>58750</v>
      </c>
      <c r="O576" s="300">
        <v>61600</v>
      </c>
      <c r="P576" s="300">
        <v>64450</v>
      </c>
      <c r="Q576" s="300">
        <v>67350</v>
      </c>
      <c r="S576" s="381">
        <v>35800</v>
      </c>
      <c r="T576" s="382">
        <v>47300</v>
      </c>
      <c r="U576" s="382">
        <v>50164</v>
      </c>
      <c r="V576" s="382">
        <v>53028</v>
      </c>
      <c r="W576" s="382">
        <v>55892</v>
      </c>
      <c r="X576" s="382">
        <v>58756</v>
      </c>
      <c r="Y576" s="382">
        <v>61620</v>
      </c>
      <c r="Z576" s="382">
        <v>64484</v>
      </c>
      <c r="AA576" s="383">
        <v>67348</v>
      </c>
      <c r="AB576" s="381">
        <v>57300</v>
      </c>
      <c r="AC576" s="382">
        <v>75650</v>
      </c>
      <c r="AD576" s="382">
        <v>80234</v>
      </c>
      <c r="AE576" s="382">
        <v>84818</v>
      </c>
      <c r="AF576" s="382">
        <v>89402</v>
      </c>
      <c r="AG576" s="382">
        <v>93986</v>
      </c>
      <c r="AH576" s="382">
        <v>98570</v>
      </c>
      <c r="AI576" s="382">
        <v>103154</v>
      </c>
      <c r="AJ576" s="383">
        <v>107738</v>
      </c>
      <c r="AL576" s="381">
        <v>35800</v>
      </c>
      <c r="AM576" s="382">
        <v>47300</v>
      </c>
      <c r="AN576" s="382">
        <v>50164</v>
      </c>
      <c r="AO576" s="382">
        <v>53028</v>
      </c>
      <c r="AP576" s="382">
        <v>55892</v>
      </c>
      <c r="AQ576" s="382">
        <v>58756</v>
      </c>
      <c r="AR576" s="382">
        <v>61620</v>
      </c>
      <c r="AS576" s="382">
        <v>64484</v>
      </c>
      <c r="AT576" s="383">
        <v>67348</v>
      </c>
      <c r="AU576" s="381">
        <v>57300</v>
      </c>
      <c r="AV576" s="382">
        <v>75650</v>
      </c>
      <c r="AW576" s="382">
        <v>80234</v>
      </c>
      <c r="AX576" s="382">
        <v>84818</v>
      </c>
      <c r="AY576" s="382">
        <v>89402</v>
      </c>
      <c r="AZ576" s="382">
        <v>93986</v>
      </c>
      <c r="BA576" s="382">
        <v>98570</v>
      </c>
      <c r="BB576" s="382">
        <v>103154</v>
      </c>
      <c r="BC576" s="383">
        <v>107738</v>
      </c>
      <c r="BE576">
        <v>39750</v>
      </c>
      <c r="BF576">
        <v>52500</v>
      </c>
      <c r="BG576">
        <v>55680</v>
      </c>
      <c r="BH576">
        <v>58860</v>
      </c>
      <c r="BI576">
        <v>62040</v>
      </c>
      <c r="BJ576">
        <v>65220</v>
      </c>
      <c r="BK576">
        <v>68400</v>
      </c>
      <c r="BL576">
        <v>71580</v>
      </c>
      <c r="BM576">
        <v>74760</v>
      </c>
      <c r="BN576">
        <v>63600</v>
      </c>
      <c r="BO576">
        <v>83950</v>
      </c>
      <c r="BP576">
        <v>89038</v>
      </c>
      <c r="BQ576">
        <v>94126</v>
      </c>
      <c r="BR576">
        <v>99214</v>
      </c>
      <c r="BS576">
        <v>104302</v>
      </c>
      <c r="BT576">
        <v>109390</v>
      </c>
      <c r="BU576">
        <v>114478</v>
      </c>
      <c r="BV576">
        <v>119566</v>
      </c>
    </row>
    <row r="577" spans="1:74" x14ac:dyDescent="0.35">
      <c r="A577" s="298" t="s">
        <v>767</v>
      </c>
      <c r="C577" s="300">
        <v>43500</v>
      </c>
      <c r="D577" s="300">
        <v>43500</v>
      </c>
      <c r="E577" s="300">
        <v>50025</v>
      </c>
      <c r="F577" s="300">
        <v>50025</v>
      </c>
      <c r="G577" s="300">
        <v>50025</v>
      </c>
      <c r="H577" s="300">
        <v>50500</v>
      </c>
      <c r="I577" s="300">
        <v>53950</v>
      </c>
      <c r="J577" s="300">
        <v>57450</v>
      </c>
      <c r="K577" s="300">
        <v>60900</v>
      </c>
      <c r="L577" s="300">
        <v>64400</v>
      </c>
      <c r="M577" s="300">
        <v>67900</v>
      </c>
      <c r="N577" s="300">
        <v>71350</v>
      </c>
      <c r="O577" s="300">
        <v>74850</v>
      </c>
      <c r="P577" s="300">
        <v>78300</v>
      </c>
      <c r="Q577" s="300">
        <v>81800</v>
      </c>
      <c r="S577" s="381">
        <v>43500</v>
      </c>
      <c r="T577" s="382">
        <v>57450</v>
      </c>
      <c r="U577" s="382">
        <v>60930</v>
      </c>
      <c r="V577" s="382">
        <v>64410</v>
      </c>
      <c r="W577" s="382">
        <v>67890</v>
      </c>
      <c r="X577" s="382">
        <v>71370</v>
      </c>
      <c r="Y577" s="382">
        <v>74850</v>
      </c>
      <c r="Z577" s="382">
        <v>78330</v>
      </c>
      <c r="AA577" s="383">
        <v>81810</v>
      </c>
      <c r="AB577" s="381">
        <v>69600</v>
      </c>
      <c r="AC577" s="382">
        <v>91850</v>
      </c>
      <c r="AD577" s="382">
        <v>97418</v>
      </c>
      <c r="AE577" s="382">
        <v>102986</v>
      </c>
      <c r="AF577" s="382">
        <v>108554</v>
      </c>
      <c r="AG577" s="382">
        <v>114122</v>
      </c>
      <c r="AH577" s="382">
        <v>119690</v>
      </c>
      <c r="AI577" s="382">
        <v>125258</v>
      </c>
      <c r="AJ577" s="383">
        <v>130826</v>
      </c>
      <c r="AL577" s="381">
        <v>43900</v>
      </c>
      <c r="AM577" s="382">
        <v>57950</v>
      </c>
      <c r="AN577" s="382">
        <v>61462</v>
      </c>
      <c r="AO577" s="382">
        <v>64974</v>
      </c>
      <c r="AP577" s="382">
        <v>68486</v>
      </c>
      <c r="AQ577" s="382">
        <v>71998</v>
      </c>
      <c r="AR577" s="382">
        <v>75510</v>
      </c>
      <c r="AS577" s="382">
        <v>79022</v>
      </c>
      <c r="AT577" s="383">
        <v>82534</v>
      </c>
      <c r="AU577" s="381">
        <v>70250</v>
      </c>
      <c r="AV577" s="382">
        <v>92750</v>
      </c>
      <c r="AW577" s="382">
        <v>98370</v>
      </c>
      <c r="AX577" s="382">
        <v>103990</v>
      </c>
      <c r="AY577" s="382">
        <v>109610</v>
      </c>
      <c r="AZ577" s="382">
        <v>115230</v>
      </c>
      <c r="BA577" s="382">
        <v>120850</v>
      </c>
      <c r="BB577" s="382">
        <v>126470</v>
      </c>
      <c r="BC577" s="383">
        <v>132090</v>
      </c>
      <c r="BE577">
        <v>47550</v>
      </c>
      <c r="BF577">
        <v>62800</v>
      </c>
      <c r="BG577">
        <v>66604</v>
      </c>
      <c r="BH577">
        <v>70408</v>
      </c>
      <c r="BI577">
        <v>74212</v>
      </c>
      <c r="BJ577">
        <v>78016</v>
      </c>
      <c r="BK577">
        <v>81820</v>
      </c>
      <c r="BL577">
        <v>85624</v>
      </c>
      <c r="BM577">
        <v>89428</v>
      </c>
      <c r="BN577">
        <v>76100</v>
      </c>
      <c r="BO577">
        <v>100450</v>
      </c>
      <c r="BP577">
        <v>106538</v>
      </c>
      <c r="BQ577">
        <v>112626</v>
      </c>
      <c r="BR577">
        <v>118714</v>
      </c>
      <c r="BS577">
        <v>124802</v>
      </c>
      <c r="BT577">
        <v>130890</v>
      </c>
      <c r="BU577">
        <v>136978</v>
      </c>
      <c r="BV577">
        <v>143066</v>
      </c>
    </row>
    <row r="578" spans="1:74" x14ac:dyDescent="0.35">
      <c r="A578" s="298" t="s">
        <v>768</v>
      </c>
      <c r="C578" s="300">
        <v>39900</v>
      </c>
      <c r="D578" s="300">
        <v>39900</v>
      </c>
      <c r="E578" s="300">
        <v>45885</v>
      </c>
      <c r="F578" s="300">
        <v>45885</v>
      </c>
      <c r="G578" s="300">
        <v>45885</v>
      </c>
      <c r="H578" s="300">
        <v>45885</v>
      </c>
      <c r="I578" s="300">
        <v>46900</v>
      </c>
      <c r="J578" s="300">
        <v>49900</v>
      </c>
      <c r="K578" s="300">
        <v>52950</v>
      </c>
      <c r="L578" s="300">
        <v>55950</v>
      </c>
      <c r="M578" s="300">
        <v>59000</v>
      </c>
      <c r="N578" s="300">
        <v>62000</v>
      </c>
      <c r="O578" s="300">
        <v>65050</v>
      </c>
      <c r="P578" s="300">
        <v>68050</v>
      </c>
      <c r="Q578" s="300">
        <v>71100</v>
      </c>
      <c r="S578" s="381">
        <v>37800</v>
      </c>
      <c r="T578" s="382">
        <v>49900</v>
      </c>
      <c r="U578" s="382">
        <v>52924</v>
      </c>
      <c r="V578" s="382">
        <v>55948</v>
      </c>
      <c r="W578" s="382">
        <v>58972</v>
      </c>
      <c r="X578" s="382">
        <v>61996</v>
      </c>
      <c r="Y578" s="382">
        <v>65020</v>
      </c>
      <c r="Z578" s="382">
        <v>68044</v>
      </c>
      <c r="AA578" s="383">
        <v>71068</v>
      </c>
      <c r="AB578" s="381">
        <v>60500</v>
      </c>
      <c r="AC578" s="382">
        <v>79850</v>
      </c>
      <c r="AD578" s="382">
        <v>84690</v>
      </c>
      <c r="AE578" s="382">
        <v>89530</v>
      </c>
      <c r="AF578" s="382">
        <v>94370</v>
      </c>
      <c r="AG578" s="382">
        <v>99210</v>
      </c>
      <c r="AH578" s="382">
        <v>104050</v>
      </c>
      <c r="AI578" s="382">
        <v>108890</v>
      </c>
      <c r="AJ578" s="383">
        <v>113730</v>
      </c>
      <c r="AL578" s="381">
        <v>38750</v>
      </c>
      <c r="AM578" s="382">
        <v>51150</v>
      </c>
      <c r="AN578" s="382">
        <v>54250</v>
      </c>
      <c r="AO578" s="382">
        <v>57350</v>
      </c>
      <c r="AP578" s="382">
        <v>60450</v>
      </c>
      <c r="AQ578" s="382">
        <v>63550</v>
      </c>
      <c r="AR578" s="382">
        <v>66650</v>
      </c>
      <c r="AS578" s="382">
        <v>69750</v>
      </c>
      <c r="AT578" s="383">
        <v>72850</v>
      </c>
      <c r="AU578" s="381">
        <v>62000</v>
      </c>
      <c r="AV578" s="382">
        <v>81850</v>
      </c>
      <c r="AW578" s="382">
        <v>86810</v>
      </c>
      <c r="AX578" s="382">
        <v>91770</v>
      </c>
      <c r="AY578" s="382">
        <v>96730</v>
      </c>
      <c r="AZ578" s="382">
        <v>101690</v>
      </c>
      <c r="BA578" s="382">
        <v>106650</v>
      </c>
      <c r="BB578" s="382">
        <v>111610</v>
      </c>
      <c r="BC578" s="383">
        <v>116570</v>
      </c>
      <c r="BE578">
        <v>41900</v>
      </c>
      <c r="BF578">
        <v>55350</v>
      </c>
      <c r="BG578">
        <v>58702</v>
      </c>
      <c r="BH578">
        <v>62054</v>
      </c>
      <c r="BI578">
        <v>65406</v>
      </c>
      <c r="BJ578">
        <v>68758</v>
      </c>
      <c r="BK578">
        <v>72110</v>
      </c>
      <c r="BL578">
        <v>75462</v>
      </c>
      <c r="BM578">
        <v>78814</v>
      </c>
      <c r="BN578">
        <v>67050</v>
      </c>
      <c r="BO578">
        <v>88500</v>
      </c>
      <c r="BP578">
        <v>93864</v>
      </c>
      <c r="BQ578">
        <v>99228</v>
      </c>
      <c r="BR578">
        <v>104592</v>
      </c>
      <c r="BS578">
        <v>109956</v>
      </c>
      <c r="BT578">
        <v>115320</v>
      </c>
      <c r="BU578">
        <v>120684</v>
      </c>
      <c r="BV578">
        <v>126048</v>
      </c>
    </row>
    <row r="579" spans="1:74" x14ac:dyDescent="0.35">
      <c r="A579" s="298" t="s">
        <v>769</v>
      </c>
      <c r="C579" s="300">
        <v>39900</v>
      </c>
      <c r="D579" s="300">
        <v>39900</v>
      </c>
      <c r="E579" s="300">
        <v>45885</v>
      </c>
      <c r="F579" s="300">
        <v>45885</v>
      </c>
      <c r="G579" s="300">
        <v>45885</v>
      </c>
      <c r="H579" s="300">
        <v>45885</v>
      </c>
      <c r="I579" s="300">
        <v>45885</v>
      </c>
      <c r="J579" s="300">
        <v>47300</v>
      </c>
      <c r="K579" s="300">
        <v>50150</v>
      </c>
      <c r="L579" s="300">
        <v>53000</v>
      </c>
      <c r="M579" s="300">
        <v>55850</v>
      </c>
      <c r="N579" s="300">
        <v>58750</v>
      </c>
      <c r="O579" s="300">
        <v>61600</v>
      </c>
      <c r="P579" s="300">
        <v>64450</v>
      </c>
      <c r="Q579" s="300">
        <v>67350</v>
      </c>
      <c r="S579" s="381">
        <v>35800</v>
      </c>
      <c r="T579" s="382">
        <v>47300</v>
      </c>
      <c r="U579" s="382">
        <v>50164</v>
      </c>
      <c r="V579" s="382">
        <v>53028</v>
      </c>
      <c r="W579" s="382">
        <v>55892</v>
      </c>
      <c r="X579" s="382">
        <v>58756</v>
      </c>
      <c r="Y579" s="382">
        <v>61620</v>
      </c>
      <c r="Z579" s="382">
        <v>64484</v>
      </c>
      <c r="AA579" s="383">
        <v>67348</v>
      </c>
      <c r="AB579" s="381">
        <v>57300</v>
      </c>
      <c r="AC579" s="382">
        <v>75650</v>
      </c>
      <c r="AD579" s="382">
        <v>80234</v>
      </c>
      <c r="AE579" s="382">
        <v>84818</v>
      </c>
      <c r="AF579" s="382">
        <v>89402</v>
      </c>
      <c r="AG579" s="382">
        <v>93986</v>
      </c>
      <c r="AH579" s="382">
        <v>98570</v>
      </c>
      <c r="AI579" s="382">
        <v>103154</v>
      </c>
      <c r="AJ579" s="383">
        <v>107738</v>
      </c>
      <c r="AL579" s="381">
        <v>35800</v>
      </c>
      <c r="AM579" s="382">
        <v>47300</v>
      </c>
      <c r="AN579" s="382">
        <v>50164</v>
      </c>
      <c r="AO579" s="382">
        <v>53028</v>
      </c>
      <c r="AP579" s="382">
        <v>55892</v>
      </c>
      <c r="AQ579" s="382">
        <v>58756</v>
      </c>
      <c r="AR579" s="382">
        <v>61620</v>
      </c>
      <c r="AS579" s="382">
        <v>64484</v>
      </c>
      <c r="AT579" s="383">
        <v>67348</v>
      </c>
      <c r="AU579" s="381">
        <v>57300</v>
      </c>
      <c r="AV579" s="382">
        <v>75650</v>
      </c>
      <c r="AW579" s="382">
        <v>80234</v>
      </c>
      <c r="AX579" s="382">
        <v>84818</v>
      </c>
      <c r="AY579" s="382">
        <v>89402</v>
      </c>
      <c r="AZ579" s="382">
        <v>93986</v>
      </c>
      <c r="BA579" s="382">
        <v>98570</v>
      </c>
      <c r="BB579" s="382">
        <v>103154</v>
      </c>
      <c r="BC579" s="383">
        <v>107738</v>
      </c>
      <c r="BE579">
        <v>39300</v>
      </c>
      <c r="BF579">
        <v>51900</v>
      </c>
      <c r="BG579">
        <v>55044</v>
      </c>
      <c r="BH579">
        <v>58188</v>
      </c>
      <c r="BI579">
        <v>61332</v>
      </c>
      <c r="BJ579">
        <v>64476</v>
      </c>
      <c r="BK579">
        <v>67620</v>
      </c>
      <c r="BL579">
        <v>70764</v>
      </c>
      <c r="BM579">
        <v>73908</v>
      </c>
      <c r="BN579">
        <v>62900</v>
      </c>
      <c r="BO579">
        <v>83050</v>
      </c>
      <c r="BP579">
        <v>88082</v>
      </c>
      <c r="BQ579">
        <v>93114</v>
      </c>
      <c r="BR579">
        <v>98146</v>
      </c>
      <c r="BS579">
        <v>103178</v>
      </c>
      <c r="BT579">
        <v>108210</v>
      </c>
      <c r="BU579">
        <v>113242</v>
      </c>
      <c r="BV579">
        <v>118274</v>
      </c>
    </row>
    <row r="580" spans="1:74" x14ac:dyDescent="0.35">
      <c r="A580" s="298" t="s">
        <v>770</v>
      </c>
      <c r="C580" s="300">
        <v>39900</v>
      </c>
      <c r="D580" s="300">
        <v>39900</v>
      </c>
      <c r="E580" s="300">
        <v>45885</v>
      </c>
      <c r="F580" s="300">
        <v>45885</v>
      </c>
      <c r="G580" s="300">
        <v>45885</v>
      </c>
      <c r="H580" s="300">
        <v>45885</v>
      </c>
      <c r="I580" s="300">
        <v>45885</v>
      </c>
      <c r="J580" s="300">
        <v>47300</v>
      </c>
      <c r="K580" s="300">
        <v>50150</v>
      </c>
      <c r="L580" s="300">
        <v>53000</v>
      </c>
      <c r="M580" s="300">
        <v>55850</v>
      </c>
      <c r="N580" s="300">
        <v>58750</v>
      </c>
      <c r="O580" s="300">
        <v>61600</v>
      </c>
      <c r="P580" s="300">
        <v>64450</v>
      </c>
      <c r="Q580" s="300">
        <v>67350</v>
      </c>
      <c r="S580" s="381">
        <v>35800</v>
      </c>
      <c r="T580" s="382">
        <v>47300</v>
      </c>
      <c r="U580" s="382">
        <v>50164</v>
      </c>
      <c r="V580" s="382">
        <v>53028</v>
      </c>
      <c r="W580" s="382">
        <v>55892</v>
      </c>
      <c r="X580" s="382">
        <v>58756</v>
      </c>
      <c r="Y580" s="382">
        <v>61620</v>
      </c>
      <c r="Z580" s="382">
        <v>64484</v>
      </c>
      <c r="AA580" s="383">
        <v>67348</v>
      </c>
      <c r="AB580" s="381">
        <v>57300</v>
      </c>
      <c r="AC580" s="382">
        <v>75650</v>
      </c>
      <c r="AD580" s="382">
        <v>80234</v>
      </c>
      <c r="AE580" s="382">
        <v>84818</v>
      </c>
      <c r="AF580" s="382">
        <v>89402</v>
      </c>
      <c r="AG580" s="382">
        <v>93986</v>
      </c>
      <c r="AH580" s="382">
        <v>98570</v>
      </c>
      <c r="AI580" s="382">
        <v>103154</v>
      </c>
      <c r="AJ580" s="383">
        <v>107738</v>
      </c>
      <c r="AL580" s="381">
        <v>35800</v>
      </c>
      <c r="AM580" s="382">
        <v>47300</v>
      </c>
      <c r="AN580" s="382">
        <v>50164</v>
      </c>
      <c r="AO580" s="382">
        <v>53028</v>
      </c>
      <c r="AP580" s="382">
        <v>55892</v>
      </c>
      <c r="AQ580" s="382">
        <v>58756</v>
      </c>
      <c r="AR580" s="382">
        <v>61620</v>
      </c>
      <c r="AS580" s="382">
        <v>64484</v>
      </c>
      <c r="AT580" s="383">
        <v>67348</v>
      </c>
      <c r="AU580" s="381">
        <v>57300</v>
      </c>
      <c r="AV580" s="382">
        <v>75650</v>
      </c>
      <c r="AW580" s="382">
        <v>80234</v>
      </c>
      <c r="AX580" s="382">
        <v>84818</v>
      </c>
      <c r="AY580" s="382">
        <v>89402</v>
      </c>
      <c r="AZ580" s="382">
        <v>93986</v>
      </c>
      <c r="BA580" s="382">
        <v>98570</v>
      </c>
      <c r="BB580" s="382">
        <v>103154</v>
      </c>
      <c r="BC580" s="383">
        <v>107738</v>
      </c>
      <c r="BE580">
        <v>39300</v>
      </c>
      <c r="BF580">
        <v>51900</v>
      </c>
      <c r="BG580">
        <v>55044</v>
      </c>
      <c r="BH580">
        <v>58188</v>
      </c>
      <c r="BI580">
        <v>61332</v>
      </c>
      <c r="BJ580">
        <v>64476</v>
      </c>
      <c r="BK580">
        <v>67620</v>
      </c>
      <c r="BL580">
        <v>70764</v>
      </c>
      <c r="BM580">
        <v>73908</v>
      </c>
      <c r="BN580">
        <v>62900</v>
      </c>
      <c r="BO580">
        <v>83050</v>
      </c>
      <c r="BP580">
        <v>88082</v>
      </c>
      <c r="BQ580">
        <v>93114</v>
      </c>
      <c r="BR580">
        <v>98146</v>
      </c>
      <c r="BS580">
        <v>103178</v>
      </c>
      <c r="BT580">
        <v>108210</v>
      </c>
      <c r="BU580">
        <v>113242</v>
      </c>
      <c r="BV580">
        <v>118274</v>
      </c>
    </row>
    <row r="581" spans="1:74" x14ac:dyDescent="0.35">
      <c r="A581" s="298" t="s">
        <v>771</v>
      </c>
      <c r="C581" s="300">
        <v>41100</v>
      </c>
      <c r="D581" s="300">
        <v>41100</v>
      </c>
      <c r="E581" s="300">
        <v>47265</v>
      </c>
      <c r="F581" s="300">
        <v>47265</v>
      </c>
      <c r="G581" s="300">
        <v>47265</v>
      </c>
      <c r="H581" s="300">
        <v>47700</v>
      </c>
      <c r="I581" s="300">
        <v>51000</v>
      </c>
      <c r="J581" s="300">
        <v>54300</v>
      </c>
      <c r="K581" s="300">
        <v>57550</v>
      </c>
      <c r="L581" s="300">
        <v>60850</v>
      </c>
      <c r="M581" s="300">
        <v>64150</v>
      </c>
      <c r="N581" s="300">
        <v>67450</v>
      </c>
      <c r="O581" s="300">
        <v>70700</v>
      </c>
      <c r="P581" s="300">
        <v>74000</v>
      </c>
      <c r="Q581" s="300">
        <v>77300</v>
      </c>
      <c r="S581" s="381">
        <v>41100</v>
      </c>
      <c r="T581" s="382">
        <v>54300</v>
      </c>
      <c r="U581" s="382">
        <v>57588</v>
      </c>
      <c r="V581" s="382">
        <v>60876</v>
      </c>
      <c r="W581" s="382">
        <v>64164</v>
      </c>
      <c r="X581" s="382">
        <v>67452</v>
      </c>
      <c r="Y581" s="382">
        <v>70740</v>
      </c>
      <c r="Z581" s="382">
        <v>74028</v>
      </c>
      <c r="AA581" s="383">
        <v>77316</v>
      </c>
      <c r="AB581" s="381">
        <v>65750</v>
      </c>
      <c r="AC581" s="382">
        <v>86800</v>
      </c>
      <c r="AD581" s="382">
        <v>92060</v>
      </c>
      <c r="AE581" s="382">
        <v>97320</v>
      </c>
      <c r="AF581" s="382">
        <v>102580</v>
      </c>
      <c r="AG581" s="382">
        <v>107840</v>
      </c>
      <c r="AH581" s="382">
        <v>113100</v>
      </c>
      <c r="AI581" s="382">
        <v>118360</v>
      </c>
      <c r="AJ581" s="383">
        <v>123620</v>
      </c>
      <c r="AL581" s="381">
        <v>41100</v>
      </c>
      <c r="AM581" s="382">
        <v>54300</v>
      </c>
      <c r="AN581" s="382">
        <v>57588</v>
      </c>
      <c r="AO581" s="382">
        <v>60876</v>
      </c>
      <c r="AP581" s="382">
        <v>64164</v>
      </c>
      <c r="AQ581" s="382">
        <v>67452</v>
      </c>
      <c r="AR581" s="382">
        <v>70740</v>
      </c>
      <c r="AS581" s="382">
        <v>74028</v>
      </c>
      <c r="AT581" s="383">
        <v>77316</v>
      </c>
      <c r="AU581" s="381">
        <v>65750</v>
      </c>
      <c r="AV581" s="382">
        <v>86800</v>
      </c>
      <c r="AW581" s="382">
        <v>92060</v>
      </c>
      <c r="AX581" s="382">
        <v>97320</v>
      </c>
      <c r="AY581" s="382">
        <v>102580</v>
      </c>
      <c r="AZ581" s="382">
        <v>107840</v>
      </c>
      <c r="BA581" s="382">
        <v>113100</v>
      </c>
      <c r="BB581" s="382">
        <v>118360</v>
      </c>
      <c r="BC581" s="383">
        <v>123620</v>
      </c>
      <c r="BE581">
        <v>41200</v>
      </c>
      <c r="BF581">
        <v>54400</v>
      </c>
      <c r="BG581">
        <v>57696</v>
      </c>
      <c r="BH581">
        <v>60992</v>
      </c>
      <c r="BI581">
        <v>64288</v>
      </c>
      <c r="BJ581">
        <v>67584</v>
      </c>
      <c r="BK581">
        <v>70880</v>
      </c>
      <c r="BL581">
        <v>74176</v>
      </c>
      <c r="BM581">
        <v>77472</v>
      </c>
      <c r="BN581">
        <v>65900</v>
      </c>
      <c r="BO581">
        <v>87000</v>
      </c>
      <c r="BP581">
        <v>92272</v>
      </c>
      <c r="BQ581">
        <v>97544</v>
      </c>
      <c r="BR581">
        <v>102816</v>
      </c>
      <c r="BS581">
        <v>108088</v>
      </c>
      <c r="BT581">
        <v>113360</v>
      </c>
      <c r="BU581">
        <v>118632</v>
      </c>
      <c r="BV581">
        <v>123904</v>
      </c>
    </row>
    <row r="582" spans="1:74" x14ac:dyDescent="0.35">
      <c r="A582" s="298" t="s">
        <v>772</v>
      </c>
      <c r="C582" s="300">
        <v>39900</v>
      </c>
      <c r="D582" s="300">
        <v>39900</v>
      </c>
      <c r="E582" s="300">
        <v>45885</v>
      </c>
      <c r="F582" s="300">
        <v>45885</v>
      </c>
      <c r="G582" s="300">
        <v>45885</v>
      </c>
      <c r="H582" s="300">
        <v>45885</v>
      </c>
      <c r="I582" s="300">
        <v>45885</v>
      </c>
      <c r="J582" s="300">
        <v>47300</v>
      </c>
      <c r="K582" s="300">
        <v>50150</v>
      </c>
      <c r="L582" s="300">
        <v>53000</v>
      </c>
      <c r="M582" s="300">
        <v>55850</v>
      </c>
      <c r="N582" s="300">
        <v>58750</v>
      </c>
      <c r="O582" s="300">
        <v>61600</v>
      </c>
      <c r="P582" s="300">
        <v>64450</v>
      </c>
      <c r="Q582" s="300">
        <v>67350</v>
      </c>
      <c r="S582" s="381">
        <v>35800</v>
      </c>
      <c r="T582" s="382">
        <v>47300</v>
      </c>
      <c r="U582" s="382">
        <v>50164</v>
      </c>
      <c r="V582" s="382">
        <v>53028</v>
      </c>
      <c r="W582" s="382">
        <v>55892</v>
      </c>
      <c r="X582" s="382">
        <v>58756</v>
      </c>
      <c r="Y582" s="382">
        <v>61620</v>
      </c>
      <c r="Z582" s="382">
        <v>64484</v>
      </c>
      <c r="AA582" s="383">
        <v>67348</v>
      </c>
      <c r="AB582" s="381">
        <v>57300</v>
      </c>
      <c r="AC582" s="382">
        <v>75650</v>
      </c>
      <c r="AD582" s="382">
        <v>80234</v>
      </c>
      <c r="AE582" s="382">
        <v>84818</v>
      </c>
      <c r="AF582" s="382">
        <v>89402</v>
      </c>
      <c r="AG582" s="382">
        <v>93986</v>
      </c>
      <c r="AH582" s="382">
        <v>98570</v>
      </c>
      <c r="AI582" s="382">
        <v>103154</v>
      </c>
      <c r="AJ582" s="383">
        <v>107738</v>
      </c>
      <c r="AL582" s="381">
        <v>36250</v>
      </c>
      <c r="AM582" s="382">
        <v>47850</v>
      </c>
      <c r="AN582" s="382">
        <v>50750</v>
      </c>
      <c r="AO582" s="382">
        <v>53650</v>
      </c>
      <c r="AP582" s="382">
        <v>56550</v>
      </c>
      <c r="AQ582" s="382">
        <v>59450</v>
      </c>
      <c r="AR582" s="382">
        <v>62350</v>
      </c>
      <c r="AS582" s="382">
        <v>65250</v>
      </c>
      <c r="AT582" s="383">
        <v>68150</v>
      </c>
      <c r="AU582" s="381">
        <v>58000</v>
      </c>
      <c r="AV582" s="382">
        <v>76550</v>
      </c>
      <c r="AW582" s="382">
        <v>81190</v>
      </c>
      <c r="AX582" s="382">
        <v>85830</v>
      </c>
      <c r="AY582" s="382">
        <v>90470</v>
      </c>
      <c r="AZ582" s="382">
        <v>95110</v>
      </c>
      <c r="BA582" s="382">
        <v>99750</v>
      </c>
      <c r="BB582" s="382">
        <v>104390</v>
      </c>
      <c r="BC582" s="383">
        <v>109030</v>
      </c>
      <c r="BE582">
        <v>40450</v>
      </c>
      <c r="BF582">
        <v>53400</v>
      </c>
      <c r="BG582">
        <v>56636</v>
      </c>
      <c r="BH582">
        <v>59872</v>
      </c>
      <c r="BI582">
        <v>63108</v>
      </c>
      <c r="BJ582">
        <v>66344</v>
      </c>
      <c r="BK582">
        <v>69580</v>
      </c>
      <c r="BL582">
        <v>72816</v>
      </c>
      <c r="BM582">
        <v>76052</v>
      </c>
      <c r="BN582">
        <v>64700</v>
      </c>
      <c r="BO582">
        <v>85400</v>
      </c>
      <c r="BP582">
        <v>90576</v>
      </c>
      <c r="BQ582">
        <v>95752</v>
      </c>
      <c r="BR582">
        <v>100928</v>
      </c>
      <c r="BS582">
        <v>106104</v>
      </c>
      <c r="BT582">
        <v>111280</v>
      </c>
      <c r="BU582">
        <v>116456</v>
      </c>
      <c r="BV582">
        <v>121632</v>
      </c>
    </row>
    <row r="583" spans="1:74" x14ac:dyDescent="0.35">
      <c r="A583" s="298" t="s">
        <v>773</v>
      </c>
      <c r="C583" s="300">
        <v>39900</v>
      </c>
      <c r="D583" s="300">
        <v>39900</v>
      </c>
      <c r="E583" s="300">
        <v>45885</v>
      </c>
      <c r="F583" s="300">
        <v>45885</v>
      </c>
      <c r="G583" s="300">
        <v>45885</v>
      </c>
      <c r="H583" s="300">
        <v>45885</v>
      </c>
      <c r="I583" s="300">
        <v>45885</v>
      </c>
      <c r="J583" s="300">
        <v>47300</v>
      </c>
      <c r="K583" s="300">
        <v>50150</v>
      </c>
      <c r="L583" s="300">
        <v>53000</v>
      </c>
      <c r="M583" s="300">
        <v>55850</v>
      </c>
      <c r="N583" s="300">
        <v>58750</v>
      </c>
      <c r="O583" s="300">
        <v>61600</v>
      </c>
      <c r="P583" s="300">
        <v>64450</v>
      </c>
      <c r="Q583" s="300">
        <v>67350</v>
      </c>
      <c r="S583" s="381">
        <v>35800</v>
      </c>
      <c r="T583" s="382">
        <v>47300</v>
      </c>
      <c r="U583" s="382">
        <v>50164</v>
      </c>
      <c r="V583" s="382">
        <v>53028</v>
      </c>
      <c r="W583" s="382">
        <v>55892</v>
      </c>
      <c r="X583" s="382">
        <v>58756</v>
      </c>
      <c r="Y583" s="382">
        <v>61620</v>
      </c>
      <c r="Z583" s="382">
        <v>64484</v>
      </c>
      <c r="AA583" s="383">
        <v>67348</v>
      </c>
      <c r="AB583" s="381">
        <v>57300</v>
      </c>
      <c r="AC583" s="382">
        <v>75650</v>
      </c>
      <c r="AD583" s="382">
        <v>80234</v>
      </c>
      <c r="AE583" s="382">
        <v>84818</v>
      </c>
      <c r="AF583" s="382">
        <v>89402</v>
      </c>
      <c r="AG583" s="382">
        <v>93986</v>
      </c>
      <c r="AH583" s="382">
        <v>98570</v>
      </c>
      <c r="AI583" s="382">
        <v>103154</v>
      </c>
      <c r="AJ583" s="383">
        <v>107738</v>
      </c>
      <c r="AL583" s="381">
        <v>35800</v>
      </c>
      <c r="AM583" s="382">
        <v>47300</v>
      </c>
      <c r="AN583" s="382">
        <v>50164</v>
      </c>
      <c r="AO583" s="382">
        <v>53028</v>
      </c>
      <c r="AP583" s="382">
        <v>55892</v>
      </c>
      <c r="AQ583" s="382">
        <v>58756</v>
      </c>
      <c r="AR583" s="382">
        <v>61620</v>
      </c>
      <c r="AS583" s="382">
        <v>64484</v>
      </c>
      <c r="AT583" s="383">
        <v>67348</v>
      </c>
      <c r="AU583" s="381">
        <v>57300</v>
      </c>
      <c r="AV583" s="382">
        <v>75650</v>
      </c>
      <c r="AW583" s="382">
        <v>80234</v>
      </c>
      <c r="AX583" s="382">
        <v>84818</v>
      </c>
      <c r="AY583" s="382">
        <v>89402</v>
      </c>
      <c r="AZ583" s="382">
        <v>93986</v>
      </c>
      <c r="BA583" s="382">
        <v>98570</v>
      </c>
      <c r="BB583" s="382">
        <v>103154</v>
      </c>
      <c r="BC583" s="383">
        <v>107738</v>
      </c>
      <c r="BE583">
        <v>39300</v>
      </c>
      <c r="BF583">
        <v>51900</v>
      </c>
      <c r="BG583">
        <v>55044</v>
      </c>
      <c r="BH583">
        <v>58188</v>
      </c>
      <c r="BI583">
        <v>61332</v>
      </c>
      <c r="BJ583">
        <v>64476</v>
      </c>
      <c r="BK583">
        <v>67620</v>
      </c>
      <c r="BL583">
        <v>70764</v>
      </c>
      <c r="BM583">
        <v>73908</v>
      </c>
      <c r="BN583">
        <v>62900</v>
      </c>
      <c r="BO583">
        <v>83050</v>
      </c>
      <c r="BP583">
        <v>88082</v>
      </c>
      <c r="BQ583">
        <v>93114</v>
      </c>
      <c r="BR583">
        <v>98146</v>
      </c>
      <c r="BS583">
        <v>103178</v>
      </c>
      <c r="BT583">
        <v>108210</v>
      </c>
      <c r="BU583">
        <v>113242</v>
      </c>
      <c r="BV583">
        <v>118274</v>
      </c>
    </row>
    <row r="584" spans="1:74" x14ac:dyDescent="0.35">
      <c r="A584" s="298" t="s">
        <v>774</v>
      </c>
      <c r="C584" s="300">
        <v>39900</v>
      </c>
      <c r="D584" s="300">
        <v>39900</v>
      </c>
      <c r="E584" s="300">
        <v>45885</v>
      </c>
      <c r="F584" s="300">
        <v>45885</v>
      </c>
      <c r="G584" s="300">
        <v>45885</v>
      </c>
      <c r="H584" s="300">
        <v>45885</v>
      </c>
      <c r="I584" s="300">
        <v>45885</v>
      </c>
      <c r="J584" s="300">
        <v>47300</v>
      </c>
      <c r="K584" s="300">
        <v>50150</v>
      </c>
      <c r="L584" s="300">
        <v>53000</v>
      </c>
      <c r="M584" s="300">
        <v>55850</v>
      </c>
      <c r="N584" s="300">
        <v>58750</v>
      </c>
      <c r="O584" s="300">
        <v>61600</v>
      </c>
      <c r="P584" s="300">
        <v>64450</v>
      </c>
      <c r="Q584" s="300">
        <v>67350</v>
      </c>
      <c r="S584" s="381">
        <v>35800</v>
      </c>
      <c r="T584" s="382">
        <v>47300</v>
      </c>
      <c r="U584" s="382">
        <v>50164</v>
      </c>
      <c r="V584" s="382">
        <v>53028</v>
      </c>
      <c r="W584" s="382">
        <v>55892</v>
      </c>
      <c r="X584" s="382">
        <v>58756</v>
      </c>
      <c r="Y584" s="382">
        <v>61620</v>
      </c>
      <c r="Z584" s="382">
        <v>64484</v>
      </c>
      <c r="AA584" s="383">
        <v>67348</v>
      </c>
      <c r="AB584" s="381">
        <v>57300</v>
      </c>
      <c r="AC584" s="382">
        <v>75650</v>
      </c>
      <c r="AD584" s="382">
        <v>80234</v>
      </c>
      <c r="AE584" s="382">
        <v>84818</v>
      </c>
      <c r="AF584" s="382">
        <v>89402</v>
      </c>
      <c r="AG584" s="382">
        <v>93986</v>
      </c>
      <c r="AH584" s="382">
        <v>98570</v>
      </c>
      <c r="AI584" s="382">
        <v>103154</v>
      </c>
      <c r="AJ584" s="383">
        <v>107738</v>
      </c>
      <c r="AL584" s="381">
        <v>36650</v>
      </c>
      <c r="AM584" s="382">
        <v>48400</v>
      </c>
      <c r="AN584" s="382">
        <v>51332</v>
      </c>
      <c r="AO584" s="382">
        <v>54264</v>
      </c>
      <c r="AP584" s="382">
        <v>57196</v>
      </c>
      <c r="AQ584" s="382">
        <v>60128</v>
      </c>
      <c r="AR584" s="382">
        <v>63060</v>
      </c>
      <c r="AS584" s="382">
        <v>65992</v>
      </c>
      <c r="AT584" s="383">
        <v>68924</v>
      </c>
      <c r="AU584" s="381">
        <v>58650</v>
      </c>
      <c r="AV584" s="382">
        <v>77400</v>
      </c>
      <c r="AW584" s="382">
        <v>82092</v>
      </c>
      <c r="AX584" s="382">
        <v>86784</v>
      </c>
      <c r="AY584" s="382">
        <v>91476</v>
      </c>
      <c r="AZ584" s="382">
        <v>96168</v>
      </c>
      <c r="BA584" s="382">
        <v>100860</v>
      </c>
      <c r="BB584" s="382">
        <v>105552</v>
      </c>
      <c r="BC584" s="383">
        <v>110244</v>
      </c>
      <c r="BE584">
        <v>40650</v>
      </c>
      <c r="BF584">
        <v>53700</v>
      </c>
      <c r="BG584">
        <v>56952</v>
      </c>
      <c r="BH584">
        <v>60204</v>
      </c>
      <c r="BI584">
        <v>63456</v>
      </c>
      <c r="BJ584">
        <v>66708</v>
      </c>
      <c r="BK584">
        <v>69960</v>
      </c>
      <c r="BL584">
        <v>73212</v>
      </c>
      <c r="BM584">
        <v>76464</v>
      </c>
      <c r="BN584">
        <v>65050</v>
      </c>
      <c r="BO584">
        <v>85850</v>
      </c>
      <c r="BP584">
        <v>91054</v>
      </c>
      <c r="BQ584">
        <v>96258</v>
      </c>
      <c r="BR584">
        <v>101462</v>
      </c>
      <c r="BS584">
        <v>106666</v>
      </c>
      <c r="BT584">
        <v>111870</v>
      </c>
      <c r="BU584">
        <v>117074</v>
      </c>
      <c r="BV584">
        <v>122278</v>
      </c>
    </row>
    <row r="585" spans="1:74" x14ac:dyDescent="0.35">
      <c r="A585" s="298" t="s">
        <v>775</v>
      </c>
      <c r="C585" s="300">
        <v>39900</v>
      </c>
      <c r="D585" s="300">
        <v>39900</v>
      </c>
      <c r="E585" s="300">
        <v>45885</v>
      </c>
      <c r="F585" s="300">
        <v>45885</v>
      </c>
      <c r="G585" s="300">
        <v>45885</v>
      </c>
      <c r="H585" s="300">
        <v>45885</v>
      </c>
      <c r="I585" s="300">
        <v>45885</v>
      </c>
      <c r="J585" s="300">
        <v>47300</v>
      </c>
      <c r="K585" s="300">
        <v>50150</v>
      </c>
      <c r="L585" s="300">
        <v>53000</v>
      </c>
      <c r="M585" s="300">
        <v>55850</v>
      </c>
      <c r="N585" s="300">
        <v>58750</v>
      </c>
      <c r="O585" s="300">
        <v>61600</v>
      </c>
      <c r="P585" s="300">
        <v>64450</v>
      </c>
      <c r="Q585" s="300">
        <v>67350</v>
      </c>
      <c r="S585" s="381">
        <v>35800</v>
      </c>
      <c r="T585" s="382">
        <v>47300</v>
      </c>
      <c r="U585" s="382">
        <v>50164</v>
      </c>
      <c r="V585" s="382">
        <v>53028</v>
      </c>
      <c r="W585" s="382">
        <v>55892</v>
      </c>
      <c r="X585" s="382">
        <v>58756</v>
      </c>
      <c r="Y585" s="382">
        <v>61620</v>
      </c>
      <c r="Z585" s="382">
        <v>64484</v>
      </c>
      <c r="AA585" s="383">
        <v>67348</v>
      </c>
      <c r="AB585" s="381">
        <v>57300</v>
      </c>
      <c r="AC585" s="382">
        <v>75650</v>
      </c>
      <c r="AD585" s="382">
        <v>80234</v>
      </c>
      <c r="AE585" s="382">
        <v>84818</v>
      </c>
      <c r="AF585" s="382">
        <v>89402</v>
      </c>
      <c r="AG585" s="382">
        <v>93986</v>
      </c>
      <c r="AH585" s="382">
        <v>98570</v>
      </c>
      <c r="AI585" s="382">
        <v>103154</v>
      </c>
      <c r="AJ585" s="383">
        <v>107738</v>
      </c>
      <c r="AL585" s="381">
        <v>35800</v>
      </c>
      <c r="AM585" s="382">
        <v>47300</v>
      </c>
      <c r="AN585" s="382">
        <v>50164</v>
      </c>
      <c r="AO585" s="382">
        <v>53028</v>
      </c>
      <c r="AP585" s="382">
        <v>55892</v>
      </c>
      <c r="AQ585" s="382">
        <v>58756</v>
      </c>
      <c r="AR585" s="382">
        <v>61620</v>
      </c>
      <c r="AS585" s="382">
        <v>64484</v>
      </c>
      <c r="AT585" s="383">
        <v>67348</v>
      </c>
      <c r="AU585" s="381">
        <v>57300</v>
      </c>
      <c r="AV585" s="382">
        <v>75650</v>
      </c>
      <c r="AW585" s="382">
        <v>80234</v>
      </c>
      <c r="AX585" s="382">
        <v>84818</v>
      </c>
      <c r="AY585" s="382">
        <v>89402</v>
      </c>
      <c r="AZ585" s="382">
        <v>93986</v>
      </c>
      <c r="BA585" s="382">
        <v>98570</v>
      </c>
      <c r="BB585" s="382">
        <v>103154</v>
      </c>
      <c r="BC585" s="383">
        <v>107738</v>
      </c>
      <c r="BE585">
        <v>39300</v>
      </c>
      <c r="BF585">
        <v>51900</v>
      </c>
      <c r="BG585">
        <v>55044</v>
      </c>
      <c r="BH585">
        <v>58188</v>
      </c>
      <c r="BI585">
        <v>61332</v>
      </c>
      <c r="BJ585">
        <v>64476</v>
      </c>
      <c r="BK585">
        <v>67620</v>
      </c>
      <c r="BL585">
        <v>70764</v>
      </c>
      <c r="BM585">
        <v>73908</v>
      </c>
      <c r="BN585">
        <v>62900</v>
      </c>
      <c r="BO585">
        <v>83050</v>
      </c>
      <c r="BP585">
        <v>88082</v>
      </c>
      <c r="BQ585">
        <v>93114</v>
      </c>
      <c r="BR585">
        <v>98146</v>
      </c>
      <c r="BS585">
        <v>103178</v>
      </c>
      <c r="BT585">
        <v>108210</v>
      </c>
      <c r="BU585">
        <v>113242</v>
      </c>
      <c r="BV585">
        <v>118274</v>
      </c>
    </row>
    <row r="586" spans="1:74" x14ac:dyDescent="0.35">
      <c r="A586" s="298" t="s">
        <v>776</v>
      </c>
      <c r="C586" s="300">
        <v>39850</v>
      </c>
      <c r="D586" s="300">
        <v>39850</v>
      </c>
      <c r="E586" s="300">
        <v>45827.5</v>
      </c>
      <c r="F586" s="300">
        <v>45827.5</v>
      </c>
      <c r="G586" s="300">
        <v>45827.5</v>
      </c>
      <c r="H586" s="300">
        <v>45827.5</v>
      </c>
      <c r="I586" s="300">
        <v>46500</v>
      </c>
      <c r="J586" s="300">
        <v>49500</v>
      </c>
      <c r="K586" s="300">
        <v>52500</v>
      </c>
      <c r="L586" s="300">
        <v>55500</v>
      </c>
      <c r="M586" s="300">
        <v>58550</v>
      </c>
      <c r="N586" s="300">
        <v>61500</v>
      </c>
      <c r="O586" s="300">
        <v>64500</v>
      </c>
      <c r="P586" s="300">
        <v>67500</v>
      </c>
      <c r="Q586" s="300">
        <v>70500</v>
      </c>
      <c r="S586" s="381">
        <v>37500</v>
      </c>
      <c r="T586" s="382">
        <v>49500</v>
      </c>
      <c r="U586" s="382">
        <v>52500</v>
      </c>
      <c r="V586" s="382">
        <v>55500</v>
      </c>
      <c r="W586" s="382">
        <v>58500</v>
      </c>
      <c r="X586" s="382">
        <v>61500</v>
      </c>
      <c r="Y586" s="382">
        <v>64500</v>
      </c>
      <c r="Z586" s="382">
        <v>67500</v>
      </c>
      <c r="AA586" s="383">
        <v>70500</v>
      </c>
      <c r="AB586" s="381">
        <v>60000</v>
      </c>
      <c r="AC586" s="382">
        <v>79200</v>
      </c>
      <c r="AD586" s="382">
        <v>84000</v>
      </c>
      <c r="AE586" s="382">
        <v>88800</v>
      </c>
      <c r="AF586" s="382">
        <v>93600</v>
      </c>
      <c r="AG586" s="382">
        <v>98400</v>
      </c>
      <c r="AH586" s="382">
        <v>103200</v>
      </c>
      <c r="AI586" s="382">
        <v>108000</v>
      </c>
      <c r="AJ586" s="383">
        <v>112800</v>
      </c>
      <c r="AL586" s="381">
        <v>37500</v>
      </c>
      <c r="AM586" s="382">
        <v>49500</v>
      </c>
      <c r="AN586" s="382">
        <v>52500</v>
      </c>
      <c r="AO586" s="382">
        <v>55500</v>
      </c>
      <c r="AP586" s="382">
        <v>58500</v>
      </c>
      <c r="AQ586" s="382">
        <v>61500</v>
      </c>
      <c r="AR586" s="382">
        <v>64500</v>
      </c>
      <c r="AS586" s="382">
        <v>67500</v>
      </c>
      <c r="AT586" s="383">
        <v>70500</v>
      </c>
      <c r="AU586" s="381">
        <v>60000</v>
      </c>
      <c r="AV586" s="382">
        <v>79200</v>
      </c>
      <c r="AW586" s="382">
        <v>84000</v>
      </c>
      <c r="AX586" s="382">
        <v>88800</v>
      </c>
      <c r="AY586" s="382">
        <v>93600</v>
      </c>
      <c r="AZ586" s="382">
        <v>98400</v>
      </c>
      <c r="BA586" s="382">
        <v>103200</v>
      </c>
      <c r="BB586" s="382">
        <v>108000</v>
      </c>
      <c r="BC586" s="383">
        <v>112800</v>
      </c>
      <c r="BE586">
        <v>41000</v>
      </c>
      <c r="BF586">
        <v>54150</v>
      </c>
      <c r="BG586">
        <v>57430</v>
      </c>
      <c r="BH586">
        <v>60710</v>
      </c>
      <c r="BI586">
        <v>63990</v>
      </c>
      <c r="BJ586">
        <v>67270</v>
      </c>
      <c r="BK586">
        <v>70550</v>
      </c>
      <c r="BL586">
        <v>73830</v>
      </c>
      <c r="BM586">
        <v>77110</v>
      </c>
      <c r="BN586">
        <v>65600</v>
      </c>
      <c r="BO586">
        <v>86600</v>
      </c>
      <c r="BP586">
        <v>91848</v>
      </c>
      <c r="BQ586">
        <v>97096</v>
      </c>
      <c r="BR586">
        <v>102344</v>
      </c>
      <c r="BS586">
        <v>107592</v>
      </c>
      <c r="BT586">
        <v>112840</v>
      </c>
      <c r="BU586">
        <v>118088</v>
      </c>
      <c r="BV586">
        <v>123336</v>
      </c>
    </row>
    <row r="587" spans="1:74" x14ac:dyDescent="0.35">
      <c r="A587" s="298" t="s">
        <v>777</v>
      </c>
      <c r="C587" s="300">
        <v>39900</v>
      </c>
      <c r="D587" s="300">
        <v>39900</v>
      </c>
      <c r="E587" s="300">
        <v>45885</v>
      </c>
      <c r="F587" s="300">
        <v>45885</v>
      </c>
      <c r="G587" s="300">
        <v>45885</v>
      </c>
      <c r="H587" s="300">
        <v>45885</v>
      </c>
      <c r="I587" s="300">
        <v>45885</v>
      </c>
      <c r="J587" s="300">
        <v>47300</v>
      </c>
      <c r="K587" s="300">
        <v>50150</v>
      </c>
      <c r="L587" s="300">
        <v>53000</v>
      </c>
      <c r="M587" s="300">
        <v>55850</v>
      </c>
      <c r="N587" s="300">
        <v>58750</v>
      </c>
      <c r="O587" s="300">
        <v>61600</v>
      </c>
      <c r="P587" s="300">
        <v>64450</v>
      </c>
      <c r="Q587" s="300">
        <v>67350</v>
      </c>
      <c r="S587" s="381">
        <v>35800</v>
      </c>
      <c r="T587" s="382">
        <v>47300</v>
      </c>
      <c r="U587" s="382">
        <v>50164</v>
      </c>
      <c r="V587" s="382">
        <v>53028</v>
      </c>
      <c r="W587" s="382">
        <v>55892</v>
      </c>
      <c r="X587" s="382">
        <v>58756</v>
      </c>
      <c r="Y587" s="382">
        <v>61620</v>
      </c>
      <c r="Z587" s="382">
        <v>64484</v>
      </c>
      <c r="AA587" s="383">
        <v>67348</v>
      </c>
      <c r="AB587" s="381">
        <v>57300</v>
      </c>
      <c r="AC587" s="382">
        <v>75650</v>
      </c>
      <c r="AD587" s="382">
        <v>80234</v>
      </c>
      <c r="AE587" s="382">
        <v>84818</v>
      </c>
      <c r="AF587" s="382">
        <v>89402</v>
      </c>
      <c r="AG587" s="382">
        <v>93986</v>
      </c>
      <c r="AH587" s="382">
        <v>98570</v>
      </c>
      <c r="AI587" s="382">
        <v>103154</v>
      </c>
      <c r="AJ587" s="383">
        <v>107738</v>
      </c>
      <c r="AL587" s="381">
        <v>35800</v>
      </c>
      <c r="AM587" s="382">
        <v>47300</v>
      </c>
      <c r="AN587" s="382">
        <v>50164</v>
      </c>
      <c r="AO587" s="382">
        <v>53028</v>
      </c>
      <c r="AP587" s="382">
        <v>55892</v>
      </c>
      <c r="AQ587" s="382">
        <v>58756</v>
      </c>
      <c r="AR587" s="382">
        <v>61620</v>
      </c>
      <c r="AS587" s="382">
        <v>64484</v>
      </c>
      <c r="AT587" s="383">
        <v>67348</v>
      </c>
      <c r="AU587" s="381">
        <v>57300</v>
      </c>
      <c r="AV587" s="382">
        <v>75650</v>
      </c>
      <c r="AW587" s="382">
        <v>80234</v>
      </c>
      <c r="AX587" s="382">
        <v>84818</v>
      </c>
      <c r="AY587" s="382">
        <v>89402</v>
      </c>
      <c r="AZ587" s="382">
        <v>93986</v>
      </c>
      <c r="BA587" s="382">
        <v>98570</v>
      </c>
      <c r="BB587" s="382">
        <v>103154</v>
      </c>
      <c r="BC587" s="383">
        <v>107738</v>
      </c>
      <c r="BE587">
        <v>39300</v>
      </c>
      <c r="BF587">
        <v>51900</v>
      </c>
      <c r="BG587">
        <v>55044</v>
      </c>
      <c r="BH587">
        <v>58188</v>
      </c>
      <c r="BI587">
        <v>61332</v>
      </c>
      <c r="BJ587">
        <v>64476</v>
      </c>
      <c r="BK587">
        <v>67620</v>
      </c>
      <c r="BL587">
        <v>70764</v>
      </c>
      <c r="BM587">
        <v>73908</v>
      </c>
      <c r="BN587">
        <v>62900</v>
      </c>
      <c r="BO587">
        <v>83050</v>
      </c>
      <c r="BP587">
        <v>88082</v>
      </c>
      <c r="BQ587">
        <v>93114</v>
      </c>
      <c r="BR587">
        <v>98146</v>
      </c>
      <c r="BS587">
        <v>103178</v>
      </c>
      <c r="BT587">
        <v>108210</v>
      </c>
      <c r="BU587">
        <v>113242</v>
      </c>
      <c r="BV587">
        <v>118274</v>
      </c>
    </row>
    <row r="588" spans="1:74" x14ac:dyDescent="0.35">
      <c r="A588" s="298" t="s">
        <v>778</v>
      </c>
      <c r="C588" s="300">
        <v>39900</v>
      </c>
      <c r="D588" s="300">
        <v>39900</v>
      </c>
      <c r="E588" s="300">
        <v>45885</v>
      </c>
      <c r="F588" s="300">
        <v>45885</v>
      </c>
      <c r="G588" s="300">
        <v>45885</v>
      </c>
      <c r="H588" s="300">
        <v>45885</v>
      </c>
      <c r="I588" s="300">
        <v>45885</v>
      </c>
      <c r="J588" s="300">
        <v>47300</v>
      </c>
      <c r="K588" s="300">
        <v>50150</v>
      </c>
      <c r="L588" s="300">
        <v>53000</v>
      </c>
      <c r="M588" s="300">
        <v>55850</v>
      </c>
      <c r="N588" s="300">
        <v>58750</v>
      </c>
      <c r="O588" s="300">
        <v>61600</v>
      </c>
      <c r="P588" s="300">
        <v>64450</v>
      </c>
      <c r="Q588" s="300">
        <v>67350</v>
      </c>
      <c r="S588" s="381">
        <v>35800</v>
      </c>
      <c r="T588" s="382">
        <v>47300</v>
      </c>
      <c r="U588" s="382">
        <v>50164</v>
      </c>
      <c r="V588" s="382">
        <v>53028</v>
      </c>
      <c r="W588" s="382">
        <v>55892</v>
      </c>
      <c r="X588" s="382">
        <v>58756</v>
      </c>
      <c r="Y588" s="382">
        <v>61620</v>
      </c>
      <c r="Z588" s="382">
        <v>64484</v>
      </c>
      <c r="AA588" s="383">
        <v>67348</v>
      </c>
      <c r="AB588" s="381">
        <v>57300</v>
      </c>
      <c r="AC588" s="382">
        <v>75650</v>
      </c>
      <c r="AD588" s="382">
        <v>80234</v>
      </c>
      <c r="AE588" s="382">
        <v>84818</v>
      </c>
      <c r="AF588" s="382">
        <v>89402</v>
      </c>
      <c r="AG588" s="382">
        <v>93986</v>
      </c>
      <c r="AH588" s="382">
        <v>98570</v>
      </c>
      <c r="AI588" s="382">
        <v>103154</v>
      </c>
      <c r="AJ588" s="383">
        <v>107738</v>
      </c>
      <c r="AL588" s="381">
        <v>35800</v>
      </c>
      <c r="AM588" s="382">
        <v>47300</v>
      </c>
      <c r="AN588" s="382">
        <v>50164</v>
      </c>
      <c r="AO588" s="382">
        <v>53028</v>
      </c>
      <c r="AP588" s="382">
        <v>55892</v>
      </c>
      <c r="AQ588" s="382">
        <v>58756</v>
      </c>
      <c r="AR588" s="382">
        <v>61620</v>
      </c>
      <c r="AS588" s="382">
        <v>64484</v>
      </c>
      <c r="AT588" s="383">
        <v>67348</v>
      </c>
      <c r="AU588" s="381">
        <v>57300</v>
      </c>
      <c r="AV588" s="382">
        <v>75650</v>
      </c>
      <c r="AW588" s="382">
        <v>80234</v>
      </c>
      <c r="AX588" s="382">
        <v>84818</v>
      </c>
      <c r="AY588" s="382">
        <v>89402</v>
      </c>
      <c r="AZ588" s="382">
        <v>93986</v>
      </c>
      <c r="BA588" s="382">
        <v>98570</v>
      </c>
      <c r="BB588" s="382">
        <v>103154</v>
      </c>
      <c r="BC588" s="383">
        <v>107738</v>
      </c>
      <c r="BE588">
        <v>39300</v>
      </c>
      <c r="BF588">
        <v>51900</v>
      </c>
      <c r="BG588">
        <v>55044</v>
      </c>
      <c r="BH588">
        <v>58188</v>
      </c>
      <c r="BI588">
        <v>61332</v>
      </c>
      <c r="BJ588">
        <v>64476</v>
      </c>
      <c r="BK588">
        <v>67620</v>
      </c>
      <c r="BL588">
        <v>70764</v>
      </c>
      <c r="BM588">
        <v>73908</v>
      </c>
      <c r="BN588">
        <v>62900</v>
      </c>
      <c r="BO588">
        <v>83050</v>
      </c>
      <c r="BP588">
        <v>88082</v>
      </c>
      <c r="BQ588">
        <v>93114</v>
      </c>
      <c r="BR588">
        <v>98146</v>
      </c>
      <c r="BS588">
        <v>103178</v>
      </c>
      <c r="BT588">
        <v>108210</v>
      </c>
      <c r="BU588">
        <v>113242</v>
      </c>
      <c r="BV588">
        <v>118274</v>
      </c>
    </row>
    <row r="589" spans="1:74" x14ac:dyDescent="0.35">
      <c r="A589" s="298" t="s">
        <v>779</v>
      </c>
      <c r="C589" s="300">
        <v>39900</v>
      </c>
      <c r="D589" s="300">
        <v>39900</v>
      </c>
      <c r="E589" s="300">
        <v>45885</v>
      </c>
      <c r="F589" s="300">
        <v>45885</v>
      </c>
      <c r="G589" s="300">
        <v>45885</v>
      </c>
      <c r="H589" s="300">
        <v>45885</v>
      </c>
      <c r="I589" s="300">
        <v>45885</v>
      </c>
      <c r="J589" s="300">
        <v>47300</v>
      </c>
      <c r="K589" s="300">
        <v>50150</v>
      </c>
      <c r="L589" s="300">
        <v>53000</v>
      </c>
      <c r="M589" s="300">
        <v>55850</v>
      </c>
      <c r="N589" s="300">
        <v>58750</v>
      </c>
      <c r="O589" s="300">
        <v>61600</v>
      </c>
      <c r="P589" s="300">
        <v>64450</v>
      </c>
      <c r="Q589" s="300">
        <v>67350</v>
      </c>
      <c r="S589" s="381">
        <v>35800</v>
      </c>
      <c r="T589" s="382">
        <v>47300</v>
      </c>
      <c r="U589" s="382">
        <v>50164</v>
      </c>
      <c r="V589" s="382">
        <v>53028</v>
      </c>
      <c r="W589" s="382">
        <v>55892</v>
      </c>
      <c r="X589" s="382">
        <v>58756</v>
      </c>
      <c r="Y589" s="382">
        <v>61620</v>
      </c>
      <c r="Z589" s="382">
        <v>64484</v>
      </c>
      <c r="AA589" s="383">
        <v>67348</v>
      </c>
      <c r="AB589" s="381">
        <v>57300</v>
      </c>
      <c r="AC589" s="382">
        <v>75650</v>
      </c>
      <c r="AD589" s="382">
        <v>80234</v>
      </c>
      <c r="AE589" s="382">
        <v>84818</v>
      </c>
      <c r="AF589" s="382">
        <v>89402</v>
      </c>
      <c r="AG589" s="382">
        <v>93986</v>
      </c>
      <c r="AH589" s="382">
        <v>98570</v>
      </c>
      <c r="AI589" s="382">
        <v>103154</v>
      </c>
      <c r="AJ589" s="383">
        <v>107738</v>
      </c>
      <c r="AL589" s="381">
        <v>35800</v>
      </c>
      <c r="AM589" s="382">
        <v>47300</v>
      </c>
      <c r="AN589" s="382">
        <v>50164</v>
      </c>
      <c r="AO589" s="382">
        <v>53028</v>
      </c>
      <c r="AP589" s="382">
        <v>55892</v>
      </c>
      <c r="AQ589" s="382">
        <v>58756</v>
      </c>
      <c r="AR589" s="382">
        <v>61620</v>
      </c>
      <c r="AS589" s="382">
        <v>64484</v>
      </c>
      <c r="AT589" s="383">
        <v>67348</v>
      </c>
      <c r="AU589" s="381">
        <v>57300</v>
      </c>
      <c r="AV589" s="382">
        <v>75650</v>
      </c>
      <c r="AW589" s="382">
        <v>80234</v>
      </c>
      <c r="AX589" s="382">
        <v>84818</v>
      </c>
      <c r="AY589" s="382">
        <v>89402</v>
      </c>
      <c r="AZ589" s="382">
        <v>93986</v>
      </c>
      <c r="BA589" s="382">
        <v>98570</v>
      </c>
      <c r="BB589" s="382">
        <v>103154</v>
      </c>
      <c r="BC589" s="383">
        <v>107738</v>
      </c>
      <c r="BE589">
        <v>39300</v>
      </c>
      <c r="BF589">
        <v>51900</v>
      </c>
      <c r="BG589">
        <v>55044</v>
      </c>
      <c r="BH589">
        <v>58188</v>
      </c>
      <c r="BI589">
        <v>61332</v>
      </c>
      <c r="BJ589">
        <v>64476</v>
      </c>
      <c r="BK589">
        <v>67620</v>
      </c>
      <c r="BL589">
        <v>70764</v>
      </c>
      <c r="BM589">
        <v>73908</v>
      </c>
      <c r="BN589">
        <v>62900</v>
      </c>
      <c r="BO589">
        <v>83050</v>
      </c>
      <c r="BP589">
        <v>88082</v>
      </c>
      <c r="BQ589">
        <v>93114</v>
      </c>
      <c r="BR589">
        <v>98146</v>
      </c>
      <c r="BS589">
        <v>103178</v>
      </c>
      <c r="BT589">
        <v>108210</v>
      </c>
      <c r="BU589">
        <v>113242</v>
      </c>
      <c r="BV589">
        <v>118274</v>
      </c>
    </row>
    <row r="590" spans="1:74" x14ac:dyDescent="0.35">
      <c r="A590" s="298" t="s">
        <v>780</v>
      </c>
      <c r="C590" s="300">
        <v>39850</v>
      </c>
      <c r="D590" s="300">
        <v>39850</v>
      </c>
      <c r="E590" s="300">
        <v>45827.5</v>
      </c>
      <c r="F590" s="300">
        <v>45827.5</v>
      </c>
      <c r="G590" s="300">
        <v>45827.5</v>
      </c>
      <c r="H590" s="300">
        <v>45827.5</v>
      </c>
      <c r="I590" s="300">
        <v>46500</v>
      </c>
      <c r="J590" s="300">
        <v>49500</v>
      </c>
      <c r="K590" s="300">
        <v>52500</v>
      </c>
      <c r="L590" s="300">
        <v>55500</v>
      </c>
      <c r="M590" s="300">
        <v>58550</v>
      </c>
      <c r="N590" s="300">
        <v>61500</v>
      </c>
      <c r="O590" s="300">
        <v>64500</v>
      </c>
      <c r="P590" s="300">
        <v>67500</v>
      </c>
      <c r="Q590" s="300">
        <v>70500</v>
      </c>
      <c r="S590" s="381">
        <v>37500</v>
      </c>
      <c r="T590" s="382">
        <v>49500</v>
      </c>
      <c r="U590" s="382">
        <v>52500</v>
      </c>
      <c r="V590" s="382">
        <v>55500</v>
      </c>
      <c r="W590" s="382">
        <v>58500</v>
      </c>
      <c r="X590" s="382">
        <v>61500</v>
      </c>
      <c r="Y590" s="382">
        <v>64500</v>
      </c>
      <c r="Z590" s="382">
        <v>67500</v>
      </c>
      <c r="AA590" s="383">
        <v>70500</v>
      </c>
      <c r="AB590" s="381">
        <v>60000</v>
      </c>
      <c r="AC590" s="382">
        <v>79200</v>
      </c>
      <c r="AD590" s="382">
        <v>84000</v>
      </c>
      <c r="AE590" s="382">
        <v>88800</v>
      </c>
      <c r="AF590" s="382">
        <v>93600</v>
      </c>
      <c r="AG590" s="382">
        <v>98400</v>
      </c>
      <c r="AH590" s="382">
        <v>103200</v>
      </c>
      <c r="AI590" s="382">
        <v>108000</v>
      </c>
      <c r="AJ590" s="383">
        <v>112800</v>
      </c>
      <c r="AL590" s="381">
        <v>37500</v>
      </c>
      <c r="AM590" s="382">
        <v>49500</v>
      </c>
      <c r="AN590" s="382">
        <v>52500</v>
      </c>
      <c r="AO590" s="382">
        <v>55500</v>
      </c>
      <c r="AP590" s="382">
        <v>58500</v>
      </c>
      <c r="AQ590" s="382">
        <v>61500</v>
      </c>
      <c r="AR590" s="382">
        <v>64500</v>
      </c>
      <c r="AS590" s="382">
        <v>67500</v>
      </c>
      <c r="AT590" s="383">
        <v>70500</v>
      </c>
      <c r="AU590" s="381">
        <v>60000</v>
      </c>
      <c r="AV590" s="382">
        <v>79200</v>
      </c>
      <c r="AW590" s="382">
        <v>84000</v>
      </c>
      <c r="AX590" s="382">
        <v>88800</v>
      </c>
      <c r="AY590" s="382">
        <v>93600</v>
      </c>
      <c r="AZ590" s="382">
        <v>98400</v>
      </c>
      <c r="BA590" s="382">
        <v>103200</v>
      </c>
      <c r="BB590" s="382">
        <v>108000</v>
      </c>
      <c r="BC590" s="383">
        <v>112800</v>
      </c>
      <c r="BE590">
        <v>41000</v>
      </c>
      <c r="BF590">
        <v>54150</v>
      </c>
      <c r="BG590">
        <v>57430</v>
      </c>
      <c r="BH590">
        <v>60710</v>
      </c>
      <c r="BI590">
        <v>63990</v>
      </c>
      <c r="BJ590">
        <v>67270</v>
      </c>
      <c r="BK590">
        <v>70550</v>
      </c>
      <c r="BL590">
        <v>73830</v>
      </c>
      <c r="BM590">
        <v>77110</v>
      </c>
      <c r="BN590">
        <v>65600</v>
      </c>
      <c r="BO590">
        <v>86600</v>
      </c>
      <c r="BP590">
        <v>91848</v>
      </c>
      <c r="BQ590">
        <v>97096</v>
      </c>
      <c r="BR590">
        <v>102344</v>
      </c>
      <c r="BS590">
        <v>107592</v>
      </c>
      <c r="BT590">
        <v>112840</v>
      </c>
      <c r="BU590">
        <v>118088</v>
      </c>
      <c r="BV590">
        <v>123336</v>
      </c>
    </row>
    <row r="591" spans="1:74" x14ac:dyDescent="0.35">
      <c r="A591" s="298" t="s">
        <v>781</v>
      </c>
      <c r="C591" s="300">
        <v>39900</v>
      </c>
      <c r="D591" s="300">
        <v>39900</v>
      </c>
      <c r="E591" s="300">
        <v>45885</v>
      </c>
      <c r="F591" s="300">
        <v>45885</v>
      </c>
      <c r="G591" s="300">
        <v>45885</v>
      </c>
      <c r="H591" s="300">
        <v>45885</v>
      </c>
      <c r="I591" s="300">
        <v>45885</v>
      </c>
      <c r="J591" s="300">
        <v>47300</v>
      </c>
      <c r="K591" s="300">
        <v>50150</v>
      </c>
      <c r="L591" s="300">
        <v>53000</v>
      </c>
      <c r="M591" s="300">
        <v>55850</v>
      </c>
      <c r="N591" s="300">
        <v>58750</v>
      </c>
      <c r="O591" s="300">
        <v>61600</v>
      </c>
      <c r="P591" s="300">
        <v>64450</v>
      </c>
      <c r="Q591" s="300">
        <v>67350</v>
      </c>
      <c r="S591" s="381">
        <v>35800</v>
      </c>
      <c r="T591" s="382">
        <v>47300</v>
      </c>
      <c r="U591" s="382">
        <v>50164</v>
      </c>
      <c r="V591" s="382">
        <v>53028</v>
      </c>
      <c r="W591" s="382">
        <v>55892</v>
      </c>
      <c r="X591" s="382">
        <v>58756</v>
      </c>
      <c r="Y591" s="382">
        <v>61620</v>
      </c>
      <c r="Z591" s="382">
        <v>64484</v>
      </c>
      <c r="AA591" s="383">
        <v>67348</v>
      </c>
      <c r="AB591" s="381">
        <v>57300</v>
      </c>
      <c r="AC591" s="382">
        <v>75650</v>
      </c>
      <c r="AD591" s="382">
        <v>80234</v>
      </c>
      <c r="AE591" s="382">
        <v>84818</v>
      </c>
      <c r="AF591" s="382">
        <v>89402</v>
      </c>
      <c r="AG591" s="382">
        <v>93986</v>
      </c>
      <c r="AH591" s="382">
        <v>98570</v>
      </c>
      <c r="AI591" s="382">
        <v>103154</v>
      </c>
      <c r="AJ591" s="383">
        <v>107738</v>
      </c>
      <c r="AL591" s="381">
        <v>35800</v>
      </c>
      <c r="AM591" s="382">
        <v>47300</v>
      </c>
      <c r="AN591" s="382">
        <v>50164</v>
      </c>
      <c r="AO591" s="382">
        <v>53028</v>
      </c>
      <c r="AP591" s="382">
        <v>55892</v>
      </c>
      <c r="AQ591" s="382">
        <v>58756</v>
      </c>
      <c r="AR591" s="382">
        <v>61620</v>
      </c>
      <c r="AS591" s="382">
        <v>64484</v>
      </c>
      <c r="AT591" s="383">
        <v>67348</v>
      </c>
      <c r="AU591" s="381">
        <v>57300</v>
      </c>
      <c r="AV591" s="382">
        <v>75650</v>
      </c>
      <c r="AW591" s="382">
        <v>80234</v>
      </c>
      <c r="AX591" s="382">
        <v>84818</v>
      </c>
      <c r="AY591" s="382">
        <v>89402</v>
      </c>
      <c r="AZ591" s="382">
        <v>93986</v>
      </c>
      <c r="BA591" s="382">
        <v>98570</v>
      </c>
      <c r="BB591" s="382">
        <v>103154</v>
      </c>
      <c r="BC591" s="383">
        <v>107738</v>
      </c>
      <c r="BE591">
        <v>39300</v>
      </c>
      <c r="BF591">
        <v>51900</v>
      </c>
      <c r="BG591">
        <v>55044</v>
      </c>
      <c r="BH591">
        <v>58188</v>
      </c>
      <c r="BI591">
        <v>61332</v>
      </c>
      <c r="BJ591">
        <v>64476</v>
      </c>
      <c r="BK591">
        <v>67620</v>
      </c>
      <c r="BL591">
        <v>70764</v>
      </c>
      <c r="BM591">
        <v>73908</v>
      </c>
      <c r="BN591">
        <v>62900</v>
      </c>
      <c r="BO591">
        <v>83050</v>
      </c>
      <c r="BP591">
        <v>88082</v>
      </c>
      <c r="BQ591">
        <v>93114</v>
      </c>
      <c r="BR591">
        <v>98146</v>
      </c>
      <c r="BS591">
        <v>103178</v>
      </c>
      <c r="BT591">
        <v>108210</v>
      </c>
      <c r="BU591">
        <v>113242</v>
      </c>
      <c r="BV591">
        <v>118274</v>
      </c>
    </row>
    <row r="592" spans="1:74" x14ac:dyDescent="0.35">
      <c r="A592" s="298" t="s">
        <v>782</v>
      </c>
      <c r="C592" s="300">
        <v>43500</v>
      </c>
      <c r="D592" s="300">
        <v>43500</v>
      </c>
      <c r="E592" s="300">
        <v>50025</v>
      </c>
      <c r="F592" s="300">
        <v>50025</v>
      </c>
      <c r="G592" s="300">
        <v>50025</v>
      </c>
      <c r="H592" s="300">
        <v>50500</v>
      </c>
      <c r="I592" s="300">
        <v>53950</v>
      </c>
      <c r="J592" s="300">
        <v>57450</v>
      </c>
      <c r="K592" s="300">
        <v>60900</v>
      </c>
      <c r="L592" s="300">
        <v>64400</v>
      </c>
      <c r="M592" s="300">
        <v>67900</v>
      </c>
      <c r="N592" s="300">
        <v>71350</v>
      </c>
      <c r="O592" s="300">
        <v>74850</v>
      </c>
      <c r="P592" s="300">
        <v>78300</v>
      </c>
      <c r="Q592" s="300">
        <v>81800</v>
      </c>
      <c r="S592" s="381">
        <v>43500</v>
      </c>
      <c r="T592" s="382">
        <v>57450</v>
      </c>
      <c r="U592" s="382">
        <v>60930</v>
      </c>
      <c r="V592" s="382">
        <v>64410</v>
      </c>
      <c r="W592" s="382">
        <v>67890</v>
      </c>
      <c r="X592" s="382">
        <v>71370</v>
      </c>
      <c r="Y592" s="382">
        <v>74850</v>
      </c>
      <c r="Z592" s="382">
        <v>78330</v>
      </c>
      <c r="AA592" s="383">
        <v>81810</v>
      </c>
      <c r="AB592" s="381">
        <v>69600</v>
      </c>
      <c r="AC592" s="382">
        <v>91850</v>
      </c>
      <c r="AD592" s="382">
        <v>97418</v>
      </c>
      <c r="AE592" s="382">
        <v>102986</v>
      </c>
      <c r="AF592" s="382">
        <v>108554</v>
      </c>
      <c r="AG592" s="382">
        <v>114122</v>
      </c>
      <c r="AH592" s="382">
        <v>119690</v>
      </c>
      <c r="AI592" s="382">
        <v>125258</v>
      </c>
      <c r="AJ592" s="383">
        <v>130826</v>
      </c>
      <c r="AL592" s="381">
        <v>43900</v>
      </c>
      <c r="AM592" s="382">
        <v>57950</v>
      </c>
      <c r="AN592" s="382">
        <v>61462</v>
      </c>
      <c r="AO592" s="382">
        <v>64974</v>
      </c>
      <c r="AP592" s="382">
        <v>68486</v>
      </c>
      <c r="AQ592" s="382">
        <v>71998</v>
      </c>
      <c r="AR592" s="382">
        <v>75510</v>
      </c>
      <c r="AS592" s="382">
        <v>79022</v>
      </c>
      <c r="AT592" s="383">
        <v>82534</v>
      </c>
      <c r="AU592" s="381">
        <v>70250</v>
      </c>
      <c r="AV592" s="382">
        <v>92750</v>
      </c>
      <c r="AW592" s="382">
        <v>98370</v>
      </c>
      <c r="AX592" s="382">
        <v>103990</v>
      </c>
      <c r="AY592" s="382">
        <v>109610</v>
      </c>
      <c r="AZ592" s="382">
        <v>115230</v>
      </c>
      <c r="BA592" s="382">
        <v>120850</v>
      </c>
      <c r="BB592" s="382">
        <v>126470</v>
      </c>
      <c r="BC592" s="383">
        <v>132090</v>
      </c>
      <c r="BE592">
        <v>47550</v>
      </c>
      <c r="BF592">
        <v>62800</v>
      </c>
      <c r="BG592">
        <v>66604</v>
      </c>
      <c r="BH592">
        <v>70408</v>
      </c>
      <c r="BI592">
        <v>74212</v>
      </c>
      <c r="BJ592">
        <v>78016</v>
      </c>
      <c r="BK592">
        <v>81820</v>
      </c>
      <c r="BL592">
        <v>85624</v>
      </c>
      <c r="BM592">
        <v>89428</v>
      </c>
      <c r="BN592">
        <v>76100</v>
      </c>
      <c r="BO592">
        <v>100450</v>
      </c>
      <c r="BP592">
        <v>106538</v>
      </c>
      <c r="BQ592">
        <v>112626</v>
      </c>
      <c r="BR592">
        <v>118714</v>
      </c>
      <c r="BS592">
        <v>124802</v>
      </c>
      <c r="BT592">
        <v>130890</v>
      </c>
      <c r="BU592">
        <v>136978</v>
      </c>
      <c r="BV592">
        <v>143066</v>
      </c>
    </row>
    <row r="593" spans="1:74" x14ac:dyDescent="0.35">
      <c r="A593" s="298" t="s">
        <v>783</v>
      </c>
      <c r="C593" s="300">
        <v>39900</v>
      </c>
      <c r="D593" s="300">
        <v>39900</v>
      </c>
      <c r="E593" s="300">
        <v>45885</v>
      </c>
      <c r="F593" s="300">
        <v>45885</v>
      </c>
      <c r="G593" s="300">
        <v>45885</v>
      </c>
      <c r="H593" s="300">
        <v>45885</v>
      </c>
      <c r="I593" s="300">
        <v>45885</v>
      </c>
      <c r="J593" s="300">
        <v>47300</v>
      </c>
      <c r="K593" s="300">
        <v>50150</v>
      </c>
      <c r="L593" s="300">
        <v>53000</v>
      </c>
      <c r="M593" s="300">
        <v>55850</v>
      </c>
      <c r="N593" s="300">
        <v>58750</v>
      </c>
      <c r="O593" s="300">
        <v>61600</v>
      </c>
      <c r="P593" s="300">
        <v>64450</v>
      </c>
      <c r="Q593" s="300">
        <v>67350</v>
      </c>
      <c r="S593" s="381">
        <v>35800</v>
      </c>
      <c r="T593" s="382">
        <v>47300</v>
      </c>
      <c r="U593" s="382">
        <v>50164</v>
      </c>
      <c r="V593" s="382">
        <v>53028</v>
      </c>
      <c r="W593" s="382">
        <v>55892</v>
      </c>
      <c r="X593" s="382">
        <v>58756</v>
      </c>
      <c r="Y593" s="382">
        <v>61620</v>
      </c>
      <c r="Z593" s="382">
        <v>64484</v>
      </c>
      <c r="AA593" s="383">
        <v>67348</v>
      </c>
      <c r="AB593" s="381">
        <v>57300</v>
      </c>
      <c r="AC593" s="382">
        <v>75650</v>
      </c>
      <c r="AD593" s="382">
        <v>80234</v>
      </c>
      <c r="AE593" s="382">
        <v>84818</v>
      </c>
      <c r="AF593" s="382">
        <v>89402</v>
      </c>
      <c r="AG593" s="382">
        <v>93986</v>
      </c>
      <c r="AH593" s="382">
        <v>98570</v>
      </c>
      <c r="AI593" s="382">
        <v>103154</v>
      </c>
      <c r="AJ593" s="383">
        <v>107738</v>
      </c>
      <c r="AL593" s="381">
        <v>35800</v>
      </c>
      <c r="AM593" s="382">
        <v>47300</v>
      </c>
      <c r="AN593" s="382">
        <v>50164</v>
      </c>
      <c r="AO593" s="382">
        <v>53028</v>
      </c>
      <c r="AP593" s="382">
        <v>55892</v>
      </c>
      <c r="AQ593" s="382">
        <v>58756</v>
      </c>
      <c r="AR593" s="382">
        <v>61620</v>
      </c>
      <c r="AS593" s="382">
        <v>64484</v>
      </c>
      <c r="AT593" s="383">
        <v>67348</v>
      </c>
      <c r="AU593" s="381">
        <v>57300</v>
      </c>
      <c r="AV593" s="382">
        <v>75650</v>
      </c>
      <c r="AW593" s="382">
        <v>80234</v>
      </c>
      <c r="AX593" s="382">
        <v>84818</v>
      </c>
      <c r="AY593" s="382">
        <v>89402</v>
      </c>
      <c r="AZ593" s="382">
        <v>93986</v>
      </c>
      <c r="BA593" s="382">
        <v>98570</v>
      </c>
      <c r="BB593" s="382">
        <v>103154</v>
      </c>
      <c r="BC593" s="383">
        <v>107738</v>
      </c>
      <c r="BE593">
        <v>39300</v>
      </c>
      <c r="BF593">
        <v>51900</v>
      </c>
      <c r="BG593">
        <v>55044</v>
      </c>
      <c r="BH593">
        <v>58188</v>
      </c>
      <c r="BI593">
        <v>61332</v>
      </c>
      <c r="BJ593">
        <v>64476</v>
      </c>
      <c r="BK593">
        <v>67620</v>
      </c>
      <c r="BL593">
        <v>70764</v>
      </c>
      <c r="BM593">
        <v>73908</v>
      </c>
      <c r="BN593">
        <v>62900</v>
      </c>
      <c r="BO593">
        <v>83050</v>
      </c>
      <c r="BP593">
        <v>88082</v>
      </c>
      <c r="BQ593">
        <v>93114</v>
      </c>
      <c r="BR593">
        <v>98146</v>
      </c>
      <c r="BS593">
        <v>103178</v>
      </c>
      <c r="BT593">
        <v>108210</v>
      </c>
      <c r="BU593">
        <v>113242</v>
      </c>
      <c r="BV593">
        <v>118274</v>
      </c>
    </row>
    <row r="594" spans="1:74" x14ac:dyDescent="0.35">
      <c r="A594" s="298" t="s">
        <v>784</v>
      </c>
      <c r="C594" s="300">
        <v>39900</v>
      </c>
      <c r="D594" s="300">
        <v>39900</v>
      </c>
      <c r="E594" s="300">
        <v>45885</v>
      </c>
      <c r="F594" s="300">
        <v>45885</v>
      </c>
      <c r="G594" s="300">
        <v>45885</v>
      </c>
      <c r="H594" s="300">
        <v>45885</v>
      </c>
      <c r="I594" s="300">
        <v>45885</v>
      </c>
      <c r="J594" s="300">
        <v>47950</v>
      </c>
      <c r="K594" s="300">
        <v>50850</v>
      </c>
      <c r="L594" s="300">
        <v>53750</v>
      </c>
      <c r="M594" s="300">
        <v>56650</v>
      </c>
      <c r="N594" s="300">
        <v>59550</v>
      </c>
      <c r="O594" s="300">
        <v>62450</v>
      </c>
      <c r="P594" s="300">
        <v>65350</v>
      </c>
      <c r="Q594" s="300">
        <v>68250</v>
      </c>
      <c r="S594" s="381">
        <v>36300</v>
      </c>
      <c r="T594" s="382">
        <v>47950</v>
      </c>
      <c r="U594" s="382">
        <v>50854</v>
      </c>
      <c r="V594" s="382">
        <v>53758</v>
      </c>
      <c r="W594" s="382">
        <v>56662</v>
      </c>
      <c r="X594" s="382">
        <v>59566</v>
      </c>
      <c r="Y594" s="382">
        <v>62470</v>
      </c>
      <c r="Z594" s="382">
        <v>65374</v>
      </c>
      <c r="AA594" s="383">
        <v>68278</v>
      </c>
      <c r="AB594" s="381">
        <v>58100</v>
      </c>
      <c r="AC594" s="382">
        <v>76700</v>
      </c>
      <c r="AD594" s="382">
        <v>81348</v>
      </c>
      <c r="AE594" s="382">
        <v>85996</v>
      </c>
      <c r="AF594" s="382">
        <v>90644</v>
      </c>
      <c r="AG594" s="382">
        <v>95292</v>
      </c>
      <c r="AH594" s="382">
        <v>99940</v>
      </c>
      <c r="AI594" s="382">
        <v>104588</v>
      </c>
      <c r="AJ594" s="383">
        <v>109236</v>
      </c>
      <c r="AL594" s="381">
        <v>38100</v>
      </c>
      <c r="AM594" s="382">
        <v>50300</v>
      </c>
      <c r="AN594" s="382">
        <v>53348</v>
      </c>
      <c r="AO594" s="382">
        <v>56396</v>
      </c>
      <c r="AP594" s="382">
        <v>59444</v>
      </c>
      <c r="AQ594" s="382">
        <v>62492</v>
      </c>
      <c r="AR594" s="382">
        <v>65540</v>
      </c>
      <c r="AS594" s="382">
        <v>68588</v>
      </c>
      <c r="AT594" s="383">
        <v>71636</v>
      </c>
      <c r="AU594" s="381">
        <v>60950</v>
      </c>
      <c r="AV594" s="382">
        <v>80450</v>
      </c>
      <c r="AW594" s="382">
        <v>85326</v>
      </c>
      <c r="AX594" s="382">
        <v>90202</v>
      </c>
      <c r="AY594" s="382">
        <v>95078</v>
      </c>
      <c r="AZ594" s="382">
        <v>99954</v>
      </c>
      <c r="BA594" s="382">
        <v>104830</v>
      </c>
      <c r="BB594" s="382">
        <v>109706</v>
      </c>
      <c r="BC594" s="383">
        <v>114582</v>
      </c>
      <c r="BE594">
        <v>42600</v>
      </c>
      <c r="BF594">
        <v>56250</v>
      </c>
      <c r="BG594">
        <v>59658</v>
      </c>
      <c r="BH594">
        <v>63066</v>
      </c>
      <c r="BI594">
        <v>66474</v>
      </c>
      <c r="BJ594">
        <v>69882</v>
      </c>
      <c r="BK594">
        <v>73290</v>
      </c>
      <c r="BL594">
        <v>76698</v>
      </c>
      <c r="BM594">
        <v>80106</v>
      </c>
      <c r="BN594">
        <v>68150</v>
      </c>
      <c r="BO594">
        <v>89950</v>
      </c>
      <c r="BP594">
        <v>95402</v>
      </c>
      <c r="BQ594">
        <v>100854</v>
      </c>
      <c r="BR594">
        <v>106306</v>
      </c>
      <c r="BS594">
        <v>111758</v>
      </c>
      <c r="BT594">
        <v>117210</v>
      </c>
      <c r="BU594">
        <v>122662</v>
      </c>
      <c r="BV594">
        <v>128114</v>
      </c>
    </row>
    <row r="595" spans="1:74" x14ac:dyDescent="0.35">
      <c r="A595" s="298" t="s">
        <v>785</v>
      </c>
      <c r="C595" s="300">
        <v>39900</v>
      </c>
      <c r="D595" s="300">
        <v>39900</v>
      </c>
      <c r="E595" s="300">
        <v>45885</v>
      </c>
      <c r="F595" s="300">
        <v>45885</v>
      </c>
      <c r="G595" s="300">
        <v>45885</v>
      </c>
      <c r="H595" s="300">
        <v>45885</v>
      </c>
      <c r="I595" s="300">
        <v>45885</v>
      </c>
      <c r="J595" s="300">
        <v>47300</v>
      </c>
      <c r="K595" s="300">
        <v>50150</v>
      </c>
      <c r="L595" s="300">
        <v>53000</v>
      </c>
      <c r="M595" s="300">
        <v>55850</v>
      </c>
      <c r="N595" s="300">
        <v>58750</v>
      </c>
      <c r="O595" s="300">
        <v>61600</v>
      </c>
      <c r="P595" s="300">
        <v>64450</v>
      </c>
      <c r="Q595" s="300">
        <v>67350</v>
      </c>
      <c r="S595" s="381">
        <v>35800</v>
      </c>
      <c r="T595" s="382">
        <v>47300</v>
      </c>
      <c r="U595" s="382">
        <v>50164</v>
      </c>
      <c r="V595" s="382">
        <v>53028</v>
      </c>
      <c r="W595" s="382">
        <v>55892</v>
      </c>
      <c r="X595" s="382">
        <v>58756</v>
      </c>
      <c r="Y595" s="382">
        <v>61620</v>
      </c>
      <c r="Z595" s="382">
        <v>64484</v>
      </c>
      <c r="AA595" s="383">
        <v>67348</v>
      </c>
      <c r="AB595" s="381">
        <v>57300</v>
      </c>
      <c r="AC595" s="382">
        <v>75650</v>
      </c>
      <c r="AD595" s="382">
        <v>80234</v>
      </c>
      <c r="AE595" s="382">
        <v>84818</v>
      </c>
      <c r="AF595" s="382">
        <v>89402</v>
      </c>
      <c r="AG595" s="382">
        <v>93986</v>
      </c>
      <c r="AH595" s="382">
        <v>98570</v>
      </c>
      <c r="AI595" s="382">
        <v>103154</v>
      </c>
      <c r="AJ595" s="383">
        <v>107738</v>
      </c>
      <c r="AL595" s="381">
        <v>35800</v>
      </c>
      <c r="AM595" s="382">
        <v>47300</v>
      </c>
      <c r="AN595" s="382">
        <v>50164</v>
      </c>
      <c r="AO595" s="382">
        <v>53028</v>
      </c>
      <c r="AP595" s="382">
        <v>55892</v>
      </c>
      <c r="AQ595" s="382">
        <v>58756</v>
      </c>
      <c r="AR595" s="382">
        <v>61620</v>
      </c>
      <c r="AS595" s="382">
        <v>64484</v>
      </c>
      <c r="AT595" s="383">
        <v>67348</v>
      </c>
      <c r="AU595" s="381">
        <v>57300</v>
      </c>
      <c r="AV595" s="382">
        <v>75650</v>
      </c>
      <c r="AW595" s="382">
        <v>80234</v>
      </c>
      <c r="AX595" s="382">
        <v>84818</v>
      </c>
      <c r="AY595" s="382">
        <v>89402</v>
      </c>
      <c r="AZ595" s="382">
        <v>93986</v>
      </c>
      <c r="BA595" s="382">
        <v>98570</v>
      </c>
      <c r="BB595" s="382">
        <v>103154</v>
      </c>
      <c r="BC595" s="383">
        <v>107738</v>
      </c>
      <c r="BE595">
        <v>39300</v>
      </c>
      <c r="BF595">
        <v>51900</v>
      </c>
      <c r="BG595">
        <v>55044</v>
      </c>
      <c r="BH595">
        <v>58188</v>
      </c>
      <c r="BI595">
        <v>61332</v>
      </c>
      <c r="BJ595">
        <v>64476</v>
      </c>
      <c r="BK595">
        <v>67620</v>
      </c>
      <c r="BL595">
        <v>70764</v>
      </c>
      <c r="BM595">
        <v>73908</v>
      </c>
      <c r="BN595">
        <v>62900</v>
      </c>
      <c r="BO595">
        <v>83050</v>
      </c>
      <c r="BP595">
        <v>88082</v>
      </c>
      <c r="BQ595">
        <v>93114</v>
      </c>
      <c r="BR595">
        <v>98146</v>
      </c>
      <c r="BS595">
        <v>103178</v>
      </c>
      <c r="BT595">
        <v>108210</v>
      </c>
      <c r="BU595">
        <v>113242</v>
      </c>
      <c r="BV595">
        <v>118274</v>
      </c>
    </row>
    <row r="596" spans="1:74" x14ac:dyDescent="0.35">
      <c r="A596" s="298" t="s">
        <v>786</v>
      </c>
      <c r="C596" s="300">
        <v>39900</v>
      </c>
      <c r="D596" s="300">
        <v>39900</v>
      </c>
      <c r="E596" s="300">
        <v>45885</v>
      </c>
      <c r="F596" s="300">
        <v>45885</v>
      </c>
      <c r="G596" s="300">
        <v>45885</v>
      </c>
      <c r="H596" s="300">
        <v>45885</v>
      </c>
      <c r="I596" s="300">
        <v>45885</v>
      </c>
      <c r="J596" s="300">
        <v>47300</v>
      </c>
      <c r="K596" s="300">
        <v>50150</v>
      </c>
      <c r="L596" s="300">
        <v>53000</v>
      </c>
      <c r="M596" s="300">
        <v>55850</v>
      </c>
      <c r="N596" s="300">
        <v>58750</v>
      </c>
      <c r="O596" s="300">
        <v>61600</v>
      </c>
      <c r="P596" s="300">
        <v>64450</v>
      </c>
      <c r="Q596" s="300">
        <v>67350</v>
      </c>
      <c r="S596" s="381">
        <v>35800</v>
      </c>
      <c r="T596" s="382">
        <v>47300</v>
      </c>
      <c r="U596" s="382">
        <v>50164</v>
      </c>
      <c r="V596" s="382">
        <v>53028</v>
      </c>
      <c r="W596" s="382">
        <v>55892</v>
      </c>
      <c r="X596" s="382">
        <v>58756</v>
      </c>
      <c r="Y596" s="382">
        <v>61620</v>
      </c>
      <c r="Z596" s="382">
        <v>64484</v>
      </c>
      <c r="AA596" s="383">
        <v>67348</v>
      </c>
      <c r="AB596" s="381">
        <v>57300</v>
      </c>
      <c r="AC596" s="382">
        <v>75650</v>
      </c>
      <c r="AD596" s="382">
        <v>80234</v>
      </c>
      <c r="AE596" s="382">
        <v>84818</v>
      </c>
      <c r="AF596" s="382">
        <v>89402</v>
      </c>
      <c r="AG596" s="382">
        <v>93986</v>
      </c>
      <c r="AH596" s="382">
        <v>98570</v>
      </c>
      <c r="AI596" s="382">
        <v>103154</v>
      </c>
      <c r="AJ596" s="383">
        <v>107738</v>
      </c>
      <c r="AL596" s="381">
        <v>35800</v>
      </c>
      <c r="AM596" s="382">
        <v>47300</v>
      </c>
      <c r="AN596" s="382">
        <v>50164</v>
      </c>
      <c r="AO596" s="382">
        <v>53028</v>
      </c>
      <c r="AP596" s="382">
        <v>55892</v>
      </c>
      <c r="AQ596" s="382">
        <v>58756</v>
      </c>
      <c r="AR596" s="382">
        <v>61620</v>
      </c>
      <c r="AS596" s="382">
        <v>64484</v>
      </c>
      <c r="AT596" s="383">
        <v>67348</v>
      </c>
      <c r="AU596" s="381">
        <v>57300</v>
      </c>
      <c r="AV596" s="382">
        <v>75650</v>
      </c>
      <c r="AW596" s="382">
        <v>80234</v>
      </c>
      <c r="AX596" s="382">
        <v>84818</v>
      </c>
      <c r="AY596" s="382">
        <v>89402</v>
      </c>
      <c r="AZ596" s="382">
        <v>93986</v>
      </c>
      <c r="BA596" s="382">
        <v>98570</v>
      </c>
      <c r="BB596" s="382">
        <v>103154</v>
      </c>
      <c r="BC596" s="383">
        <v>107738</v>
      </c>
      <c r="BE596">
        <v>39300</v>
      </c>
      <c r="BF596">
        <v>51900</v>
      </c>
      <c r="BG596">
        <v>55044</v>
      </c>
      <c r="BH596">
        <v>58188</v>
      </c>
      <c r="BI596">
        <v>61332</v>
      </c>
      <c r="BJ596">
        <v>64476</v>
      </c>
      <c r="BK596">
        <v>67620</v>
      </c>
      <c r="BL596">
        <v>70764</v>
      </c>
      <c r="BM596">
        <v>73908</v>
      </c>
      <c r="BN596">
        <v>62900</v>
      </c>
      <c r="BO596">
        <v>83050</v>
      </c>
      <c r="BP596">
        <v>88082</v>
      </c>
      <c r="BQ596">
        <v>93114</v>
      </c>
      <c r="BR596">
        <v>98146</v>
      </c>
      <c r="BS596">
        <v>103178</v>
      </c>
      <c r="BT596">
        <v>108210</v>
      </c>
      <c r="BU596">
        <v>113242</v>
      </c>
      <c r="BV596">
        <v>118274</v>
      </c>
    </row>
    <row r="597" spans="1:74" x14ac:dyDescent="0.35">
      <c r="A597" s="298" t="s">
        <v>787</v>
      </c>
      <c r="C597" s="300">
        <v>39900</v>
      </c>
      <c r="D597" s="300">
        <v>39900</v>
      </c>
      <c r="E597" s="300">
        <v>45885</v>
      </c>
      <c r="F597" s="300">
        <v>45885</v>
      </c>
      <c r="G597" s="300">
        <v>45885</v>
      </c>
      <c r="H597" s="300">
        <v>45885</v>
      </c>
      <c r="I597" s="300">
        <v>45885</v>
      </c>
      <c r="J597" s="300">
        <v>47300</v>
      </c>
      <c r="K597" s="300">
        <v>50150</v>
      </c>
      <c r="L597" s="300">
        <v>53000</v>
      </c>
      <c r="M597" s="300">
        <v>55850</v>
      </c>
      <c r="N597" s="300">
        <v>58750</v>
      </c>
      <c r="O597" s="300">
        <v>61600</v>
      </c>
      <c r="P597" s="300">
        <v>64450</v>
      </c>
      <c r="Q597" s="300">
        <v>67350</v>
      </c>
      <c r="S597" s="381">
        <v>35800</v>
      </c>
      <c r="T597" s="382">
        <v>47300</v>
      </c>
      <c r="U597" s="382">
        <v>50164</v>
      </c>
      <c r="V597" s="382">
        <v>53028</v>
      </c>
      <c r="W597" s="382">
        <v>55892</v>
      </c>
      <c r="X597" s="382">
        <v>58756</v>
      </c>
      <c r="Y597" s="382">
        <v>61620</v>
      </c>
      <c r="Z597" s="382">
        <v>64484</v>
      </c>
      <c r="AA597" s="383">
        <v>67348</v>
      </c>
      <c r="AB597" s="381">
        <v>57300</v>
      </c>
      <c r="AC597" s="382">
        <v>75650</v>
      </c>
      <c r="AD597" s="382">
        <v>80234</v>
      </c>
      <c r="AE597" s="382">
        <v>84818</v>
      </c>
      <c r="AF597" s="382">
        <v>89402</v>
      </c>
      <c r="AG597" s="382">
        <v>93986</v>
      </c>
      <c r="AH597" s="382">
        <v>98570</v>
      </c>
      <c r="AI597" s="382">
        <v>103154</v>
      </c>
      <c r="AJ597" s="383">
        <v>107738</v>
      </c>
      <c r="AL597" s="381">
        <v>35800</v>
      </c>
      <c r="AM597" s="382">
        <v>47300</v>
      </c>
      <c r="AN597" s="382">
        <v>50164</v>
      </c>
      <c r="AO597" s="382">
        <v>53028</v>
      </c>
      <c r="AP597" s="382">
        <v>55892</v>
      </c>
      <c r="AQ597" s="382">
        <v>58756</v>
      </c>
      <c r="AR597" s="382">
        <v>61620</v>
      </c>
      <c r="AS597" s="382">
        <v>64484</v>
      </c>
      <c r="AT597" s="383">
        <v>67348</v>
      </c>
      <c r="AU597" s="381">
        <v>57300</v>
      </c>
      <c r="AV597" s="382">
        <v>75650</v>
      </c>
      <c r="AW597" s="382">
        <v>80234</v>
      </c>
      <c r="AX597" s="382">
        <v>84818</v>
      </c>
      <c r="AY597" s="382">
        <v>89402</v>
      </c>
      <c r="AZ597" s="382">
        <v>93986</v>
      </c>
      <c r="BA597" s="382">
        <v>98570</v>
      </c>
      <c r="BB597" s="382">
        <v>103154</v>
      </c>
      <c r="BC597" s="383">
        <v>107738</v>
      </c>
      <c r="BE597">
        <v>39300</v>
      </c>
      <c r="BF597">
        <v>51900</v>
      </c>
      <c r="BG597">
        <v>55044</v>
      </c>
      <c r="BH597">
        <v>58188</v>
      </c>
      <c r="BI597">
        <v>61332</v>
      </c>
      <c r="BJ597">
        <v>64476</v>
      </c>
      <c r="BK597">
        <v>67620</v>
      </c>
      <c r="BL597">
        <v>70764</v>
      </c>
      <c r="BM597">
        <v>73908</v>
      </c>
      <c r="BN597">
        <v>62900</v>
      </c>
      <c r="BO597">
        <v>83050</v>
      </c>
      <c r="BP597">
        <v>88082</v>
      </c>
      <c r="BQ597">
        <v>93114</v>
      </c>
      <c r="BR597">
        <v>98146</v>
      </c>
      <c r="BS597">
        <v>103178</v>
      </c>
      <c r="BT597">
        <v>108210</v>
      </c>
      <c r="BU597">
        <v>113242</v>
      </c>
      <c r="BV597">
        <v>118274</v>
      </c>
    </row>
    <row r="598" spans="1:74" x14ac:dyDescent="0.35">
      <c r="A598" s="298" t="s">
        <v>788</v>
      </c>
      <c r="C598" s="300">
        <v>39900</v>
      </c>
      <c r="D598" s="300">
        <v>39900</v>
      </c>
      <c r="E598" s="300">
        <v>45885</v>
      </c>
      <c r="F598" s="300">
        <v>45885</v>
      </c>
      <c r="G598" s="300">
        <v>45885</v>
      </c>
      <c r="H598" s="300">
        <v>45885</v>
      </c>
      <c r="I598" s="300">
        <v>45885</v>
      </c>
      <c r="J598" s="300">
        <v>47300</v>
      </c>
      <c r="K598" s="300">
        <v>50150</v>
      </c>
      <c r="L598" s="300">
        <v>53000</v>
      </c>
      <c r="M598" s="300">
        <v>55850</v>
      </c>
      <c r="N598" s="300">
        <v>58750</v>
      </c>
      <c r="O598" s="300">
        <v>61600</v>
      </c>
      <c r="P598" s="300">
        <v>64450</v>
      </c>
      <c r="Q598" s="300">
        <v>67350</v>
      </c>
      <c r="S598" s="381">
        <v>35800</v>
      </c>
      <c r="T598" s="382">
        <v>47300</v>
      </c>
      <c r="U598" s="382">
        <v>50164</v>
      </c>
      <c r="V598" s="382">
        <v>53028</v>
      </c>
      <c r="W598" s="382">
        <v>55892</v>
      </c>
      <c r="X598" s="382">
        <v>58756</v>
      </c>
      <c r="Y598" s="382">
        <v>61620</v>
      </c>
      <c r="Z598" s="382">
        <v>64484</v>
      </c>
      <c r="AA598" s="383">
        <v>67348</v>
      </c>
      <c r="AB598" s="381">
        <v>57300</v>
      </c>
      <c r="AC598" s="382">
        <v>75650</v>
      </c>
      <c r="AD598" s="382">
        <v>80234</v>
      </c>
      <c r="AE598" s="382">
        <v>84818</v>
      </c>
      <c r="AF598" s="382">
        <v>89402</v>
      </c>
      <c r="AG598" s="382">
        <v>93986</v>
      </c>
      <c r="AH598" s="382">
        <v>98570</v>
      </c>
      <c r="AI598" s="382">
        <v>103154</v>
      </c>
      <c r="AJ598" s="383">
        <v>107738</v>
      </c>
      <c r="AL598" s="381">
        <v>35850</v>
      </c>
      <c r="AM598" s="382">
        <v>47350</v>
      </c>
      <c r="AN598" s="382">
        <v>50218</v>
      </c>
      <c r="AO598" s="382">
        <v>53086</v>
      </c>
      <c r="AP598" s="382">
        <v>55954</v>
      </c>
      <c r="AQ598" s="382">
        <v>58822</v>
      </c>
      <c r="AR598" s="382">
        <v>61690</v>
      </c>
      <c r="AS598" s="382">
        <v>64558</v>
      </c>
      <c r="AT598" s="383">
        <v>67426</v>
      </c>
      <c r="AU598" s="381">
        <v>57350</v>
      </c>
      <c r="AV598" s="382">
        <v>75700</v>
      </c>
      <c r="AW598" s="382">
        <v>80288</v>
      </c>
      <c r="AX598" s="382">
        <v>84876</v>
      </c>
      <c r="AY598" s="382">
        <v>89464</v>
      </c>
      <c r="AZ598" s="382">
        <v>94052</v>
      </c>
      <c r="BA598" s="382">
        <v>98640</v>
      </c>
      <c r="BB598" s="382">
        <v>103228</v>
      </c>
      <c r="BC598" s="383">
        <v>107816</v>
      </c>
      <c r="BE598">
        <v>40100</v>
      </c>
      <c r="BF598">
        <v>52950</v>
      </c>
      <c r="BG598">
        <v>56158</v>
      </c>
      <c r="BH598">
        <v>59366</v>
      </c>
      <c r="BI598">
        <v>62574</v>
      </c>
      <c r="BJ598">
        <v>65782</v>
      </c>
      <c r="BK598">
        <v>68990</v>
      </c>
      <c r="BL598">
        <v>72198</v>
      </c>
      <c r="BM598">
        <v>75406</v>
      </c>
      <c r="BN598">
        <v>64150</v>
      </c>
      <c r="BO598">
        <v>84700</v>
      </c>
      <c r="BP598">
        <v>89832</v>
      </c>
      <c r="BQ598">
        <v>94964</v>
      </c>
      <c r="BR598">
        <v>100096</v>
      </c>
      <c r="BS598">
        <v>105228</v>
      </c>
      <c r="BT598">
        <v>110360</v>
      </c>
      <c r="BU598">
        <v>115492</v>
      </c>
      <c r="BV598">
        <v>120624</v>
      </c>
    </row>
    <row r="599" spans="1:74" x14ac:dyDescent="0.35">
      <c r="A599" s="298" t="s">
        <v>789</v>
      </c>
      <c r="C599" s="300">
        <v>39900</v>
      </c>
      <c r="D599" s="300">
        <v>39900</v>
      </c>
      <c r="E599" s="300">
        <v>45885</v>
      </c>
      <c r="F599" s="300">
        <v>45885</v>
      </c>
      <c r="G599" s="300">
        <v>45885</v>
      </c>
      <c r="H599" s="300">
        <v>45885</v>
      </c>
      <c r="I599" s="300">
        <v>45885</v>
      </c>
      <c r="J599" s="300">
        <v>47700</v>
      </c>
      <c r="K599" s="300">
        <v>50550</v>
      </c>
      <c r="L599" s="300">
        <v>53450</v>
      </c>
      <c r="M599" s="300">
        <v>56350</v>
      </c>
      <c r="N599" s="300">
        <v>59250</v>
      </c>
      <c r="O599" s="300">
        <v>62100</v>
      </c>
      <c r="P599" s="300">
        <v>65000</v>
      </c>
      <c r="Q599" s="300">
        <v>67900</v>
      </c>
      <c r="S599" s="381">
        <v>37200</v>
      </c>
      <c r="T599" s="382">
        <v>49150</v>
      </c>
      <c r="U599" s="382">
        <v>52126</v>
      </c>
      <c r="V599" s="382">
        <v>55102</v>
      </c>
      <c r="W599" s="382">
        <v>58078</v>
      </c>
      <c r="X599" s="382">
        <v>61054</v>
      </c>
      <c r="Y599" s="382">
        <v>64030</v>
      </c>
      <c r="Z599" s="382">
        <v>67006</v>
      </c>
      <c r="AA599" s="383">
        <v>69982</v>
      </c>
      <c r="AB599" s="381">
        <v>59500</v>
      </c>
      <c r="AC599" s="382">
        <v>78550</v>
      </c>
      <c r="AD599" s="382">
        <v>83310</v>
      </c>
      <c r="AE599" s="382">
        <v>88070</v>
      </c>
      <c r="AF599" s="382">
        <v>92830</v>
      </c>
      <c r="AG599" s="382">
        <v>97590</v>
      </c>
      <c r="AH599" s="382">
        <v>102350</v>
      </c>
      <c r="AI599" s="382">
        <v>107110</v>
      </c>
      <c r="AJ599" s="383">
        <v>111870</v>
      </c>
      <c r="AL599" s="381">
        <v>37200</v>
      </c>
      <c r="AM599" s="382">
        <v>49150</v>
      </c>
      <c r="AN599" s="382">
        <v>52126</v>
      </c>
      <c r="AO599" s="382">
        <v>55102</v>
      </c>
      <c r="AP599" s="382">
        <v>58078</v>
      </c>
      <c r="AQ599" s="382">
        <v>61054</v>
      </c>
      <c r="AR599" s="382">
        <v>64030</v>
      </c>
      <c r="AS599" s="382">
        <v>67006</v>
      </c>
      <c r="AT599" s="383">
        <v>69982</v>
      </c>
      <c r="AU599" s="381">
        <v>59500</v>
      </c>
      <c r="AV599" s="382">
        <v>78550</v>
      </c>
      <c r="AW599" s="382">
        <v>83310</v>
      </c>
      <c r="AX599" s="382">
        <v>88070</v>
      </c>
      <c r="AY599" s="382">
        <v>92830</v>
      </c>
      <c r="AZ599" s="382">
        <v>97590</v>
      </c>
      <c r="BA599" s="382">
        <v>102350</v>
      </c>
      <c r="BB599" s="382">
        <v>107110</v>
      </c>
      <c r="BC599" s="383">
        <v>111870</v>
      </c>
      <c r="BE599">
        <v>39300</v>
      </c>
      <c r="BF599">
        <v>51900</v>
      </c>
      <c r="BG599">
        <v>55044</v>
      </c>
      <c r="BH599">
        <v>58188</v>
      </c>
      <c r="BI599">
        <v>61332</v>
      </c>
      <c r="BJ599">
        <v>64476</v>
      </c>
      <c r="BK599">
        <v>67620</v>
      </c>
      <c r="BL599">
        <v>70764</v>
      </c>
      <c r="BM599">
        <v>73908</v>
      </c>
      <c r="BN599">
        <v>62900</v>
      </c>
      <c r="BO599">
        <v>83050</v>
      </c>
      <c r="BP599">
        <v>88082</v>
      </c>
      <c r="BQ599">
        <v>93114</v>
      </c>
      <c r="BR599">
        <v>98146</v>
      </c>
      <c r="BS599">
        <v>103178</v>
      </c>
      <c r="BT599">
        <v>108210</v>
      </c>
      <c r="BU599">
        <v>113242</v>
      </c>
      <c r="BV599">
        <v>118274</v>
      </c>
    </row>
    <row r="600" spans="1:74" x14ac:dyDescent="0.35">
      <c r="A600" s="298" t="s">
        <v>790</v>
      </c>
      <c r="C600" s="300">
        <v>39900</v>
      </c>
      <c r="D600" s="300">
        <v>39900</v>
      </c>
      <c r="E600" s="300">
        <v>45885</v>
      </c>
      <c r="F600" s="300">
        <v>45885</v>
      </c>
      <c r="G600" s="300">
        <v>45885</v>
      </c>
      <c r="H600" s="300">
        <v>45885</v>
      </c>
      <c r="I600" s="300">
        <v>45885</v>
      </c>
      <c r="J600" s="300">
        <v>47300</v>
      </c>
      <c r="K600" s="300">
        <v>50150</v>
      </c>
      <c r="L600" s="300">
        <v>53000</v>
      </c>
      <c r="M600" s="300">
        <v>55850</v>
      </c>
      <c r="N600" s="300">
        <v>58750</v>
      </c>
      <c r="O600" s="300">
        <v>61600</v>
      </c>
      <c r="P600" s="300">
        <v>64450</v>
      </c>
      <c r="Q600" s="300">
        <v>67350</v>
      </c>
      <c r="S600" s="381">
        <v>35800</v>
      </c>
      <c r="T600" s="382">
        <v>47300</v>
      </c>
      <c r="U600" s="382">
        <v>50164</v>
      </c>
      <c r="V600" s="382">
        <v>53028</v>
      </c>
      <c r="W600" s="382">
        <v>55892</v>
      </c>
      <c r="X600" s="382">
        <v>58756</v>
      </c>
      <c r="Y600" s="382">
        <v>61620</v>
      </c>
      <c r="Z600" s="382">
        <v>64484</v>
      </c>
      <c r="AA600" s="383">
        <v>67348</v>
      </c>
      <c r="AB600" s="381">
        <v>57300</v>
      </c>
      <c r="AC600" s="382">
        <v>75650</v>
      </c>
      <c r="AD600" s="382">
        <v>80234</v>
      </c>
      <c r="AE600" s="382">
        <v>84818</v>
      </c>
      <c r="AF600" s="382">
        <v>89402</v>
      </c>
      <c r="AG600" s="382">
        <v>93986</v>
      </c>
      <c r="AH600" s="382">
        <v>98570</v>
      </c>
      <c r="AI600" s="382">
        <v>103154</v>
      </c>
      <c r="AJ600" s="383">
        <v>107738</v>
      </c>
      <c r="AL600" s="381">
        <v>35800</v>
      </c>
      <c r="AM600" s="382">
        <v>47300</v>
      </c>
      <c r="AN600" s="382">
        <v>50164</v>
      </c>
      <c r="AO600" s="382">
        <v>53028</v>
      </c>
      <c r="AP600" s="382">
        <v>55892</v>
      </c>
      <c r="AQ600" s="382">
        <v>58756</v>
      </c>
      <c r="AR600" s="382">
        <v>61620</v>
      </c>
      <c r="AS600" s="382">
        <v>64484</v>
      </c>
      <c r="AT600" s="383">
        <v>67348</v>
      </c>
      <c r="AU600" s="381">
        <v>57300</v>
      </c>
      <c r="AV600" s="382">
        <v>75650</v>
      </c>
      <c r="AW600" s="382">
        <v>80234</v>
      </c>
      <c r="AX600" s="382">
        <v>84818</v>
      </c>
      <c r="AY600" s="382">
        <v>89402</v>
      </c>
      <c r="AZ600" s="382">
        <v>93986</v>
      </c>
      <c r="BA600" s="382">
        <v>98570</v>
      </c>
      <c r="BB600" s="382">
        <v>103154</v>
      </c>
      <c r="BC600" s="383">
        <v>107738</v>
      </c>
      <c r="BE600">
        <v>39300</v>
      </c>
      <c r="BF600">
        <v>51900</v>
      </c>
      <c r="BG600">
        <v>55044</v>
      </c>
      <c r="BH600">
        <v>58188</v>
      </c>
      <c r="BI600">
        <v>61332</v>
      </c>
      <c r="BJ600">
        <v>64476</v>
      </c>
      <c r="BK600">
        <v>67620</v>
      </c>
      <c r="BL600">
        <v>70764</v>
      </c>
      <c r="BM600">
        <v>73908</v>
      </c>
      <c r="BN600">
        <v>62900</v>
      </c>
      <c r="BO600">
        <v>83050</v>
      </c>
      <c r="BP600">
        <v>88082</v>
      </c>
      <c r="BQ600">
        <v>93114</v>
      </c>
      <c r="BR600">
        <v>98146</v>
      </c>
      <c r="BS600">
        <v>103178</v>
      </c>
      <c r="BT600">
        <v>108210</v>
      </c>
      <c r="BU600">
        <v>113242</v>
      </c>
      <c r="BV600">
        <v>118274</v>
      </c>
    </row>
    <row r="601" spans="1:74" x14ac:dyDescent="0.35">
      <c r="A601" s="298" t="s">
        <v>791</v>
      </c>
      <c r="C601" s="300">
        <v>40350</v>
      </c>
      <c r="D601" s="300">
        <v>40350</v>
      </c>
      <c r="E601" s="300">
        <v>46402.5</v>
      </c>
      <c r="F601" s="300">
        <v>46402.5</v>
      </c>
      <c r="G601" s="300">
        <v>46402.5</v>
      </c>
      <c r="H601" s="300">
        <v>46850</v>
      </c>
      <c r="I601" s="300">
        <v>50050</v>
      </c>
      <c r="J601" s="300">
        <v>53300</v>
      </c>
      <c r="K601" s="300">
        <v>56500</v>
      </c>
      <c r="L601" s="300">
        <v>59750</v>
      </c>
      <c r="M601" s="300">
        <v>62950</v>
      </c>
      <c r="N601" s="300">
        <v>66200</v>
      </c>
      <c r="O601" s="300">
        <v>69450</v>
      </c>
      <c r="P601" s="300">
        <v>72650</v>
      </c>
      <c r="Q601" s="300">
        <v>75900</v>
      </c>
      <c r="S601" s="381">
        <v>40350</v>
      </c>
      <c r="T601" s="382">
        <v>53300</v>
      </c>
      <c r="U601" s="382">
        <v>56528</v>
      </c>
      <c r="V601" s="382">
        <v>59756</v>
      </c>
      <c r="W601" s="382">
        <v>62984</v>
      </c>
      <c r="X601" s="382">
        <v>66212</v>
      </c>
      <c r="Y601" s="382">
        <v>69440</v>
      </c>
      <c r="Z601" s="382">
        <v>72668</v>
      </c>
      <c r="AA601" s="383">
        <v>75896</v>
      </c>
      <c r="AB601" s="381">
        <v>64550</v>
      </c>
      <c r="AC601" s="382">
        <v>85200</v>
      </c>
      <c r="AD601" s="382">
        <v>90364</v>
      </c>
      <c r="AE601" s="382">
        <v>95528</v>
      </c>
      <c r="AF601" s="382">
        <v>100692</v>
      </c>
      <c r="AG601" s="382">
        <v>105856</v>
      </c>
      <c r="AH601" s="382">
        <v>111020</v>
      </c>
      <c r="AI601" s="382">
        <v>116184</v>
      </c>
      <c r="AJ601" s="383">
        <v>121348</v>
      </c>
      <c r="AL601" s="381">
        <v>42350</v>
      </c>
      <c r="AM601" s="382">
        <v>55950</v>
      </c>
      <c r="AN601" s="382">
        <v>59338</v>
      </c>
      <c r="AO601" s="382">
        <v>62726</v>
      </c>
      <c r="AP601" s="382">
        <v>66114</v>
      </c>
      <c r="AQ601" s="382">
        <v>69502</v>
      </c>
      <c r="AR601" s="382">
        <v>72890</v>
      </c>
      <c r="AS601" s="382">
        <v>76278</v>
      </c>
      <c r="AT601" s="383">
        <v>79666</v>
      </c>
      <c r="AU601" s="381">
        <v>67750</v>
      </c>
      <c r="AV601" s="382">
        <v>89450</v>
      </c>
      <c r="AW601" s="382">
        <v>94870</v>
      </c>
      <c r="AX601" s="382">
        <v>100290</v>
      </c>
      <c r="AY601" s="382">
        <v>105710</v>
      </c>
      <c r="AZ601" s="382">
        <v>111130</v>
      </c>
      <c r="BA601" s="382">
        <v>116550</v>
      </c>
      <c r="BB601" s="382">
        <v>121970</v>
      </c>
      <c r="BC601" s="383">
        <v>127390</v>
      </c>
      <c r="BE601">
        <v>44950</v>
      </c>
      <c r="BF601">
        <v>59350</v>
      </c>
      <c r="BG601">
        <v>62946</v>
      </c>
      <c r="BH601">
        <v>66542</v>
      </c>
      <c r="BI601">
        <v>70138</v>
      </c>
      <c r="BJ601">
        <v>73734</v>
      </c>
      <c r="BK601">
        <v>77330</v>
      </c>
      <c r="BL601">
        <v>80926</v>
      </c>
      <c r="BM601">
        <v>84522</v>
      </c>
      <c r="BN601">
        <v>71900</v>
      </c>
      <c r="BO601">
        <v>94900</v>
      </c>
      <c r="BP601">
        <v>100652</v>
      </c>
      <c r="BQ601">
        <v>106404</v>
      </c>
      <c r="BR601">
        <v>112156</v>
      </c>
      <c r="BS601">
        <v>117908</v>
      </c>
      <c r="BT601">
        <v>123660</v>
      </c>
      <c r="BU601">
        <v>129412</v>
      </c>
      <c r="BV601">
        <v>135164</v>
      </c>
    </row>
    <row r="602" spans="1:74" x14ac:dyDescent="0.35">
      <c r="A602" s="298" t="s">
        <v>792</v>
      </c>
      <c r="C602" s="300">
        <v>39900</v>
      </c>
      <c r="D602" s="300">
        <v>39900</v>
      </c>
      <c r="E602" s="300">
        <v>45885</v>
      </c>
      <c r="F602" s="300">
        <v>45885</v>
      </c>
      <c r="G602" s="300">
        <v>45885</v>
      </c>
      <c r="H602" s="300">
        <v>45885</v>
      </c>
      <c r="I602" s="300">
        <v>45885</v>
      </c>
      <c r="J602" s="300">
        <v>47300</v>
      </c>
      <c r="K602" s="300">
        <v>50150</v>
      </c>
      <c r="L602" s="300">
        <v>53000</v>
      </c>
      <c r="M602" s="300">
        <v>55850</v>
      </c>
      <c r="N602" s="300">
        <v>58750</v>
      </c>
      <c r="O602" s="300">
        <v>61600</v>
      </c>
      <c r="P602" s="300">
        <v>64450</v>
      </c>
      <c r="Q602" s="300">
        <v>67350</v>
      </c>
      <c r="S602" s="381">
        <v>35800</v>
      </c>
      <c r="T602" s="382">
        <v>47300</v>
      </c>
      <c r="U602" s="382">
        <v>50164</v>
      </c>
      <c r="V602" s="382">
        <v>53028</v>
      </c>
      <c r="W602" s="382">
        <v>55892</v>
      </c>
      <c r="X602" s="382">
        <v>58756</v>
      </c>
      <c r="Y602" s="382">
        <v>61620</v>
      </c>
      <c r="Z602" s="382">
        <v>64484</v>
      </c>
      <c r="AA602" s="383">
        <v>67348</v>
      </c>
      <c r="AB602" s="381">
        <v>57300</v>
      </c>
      <c r="AC602" s="382">
        <v>75650</v>
      </c>
      <c r="AD602" s="382">
        <v>80234</v>
      </c>
      <c r="AE602" s="382">
        <v>84818</v>
      </c>
      <c r="AF602" s="382">
        <v>89402</v>
      </c>
      <c r="AG602" s="382">
        <v>93986</v>
      </c>
      <c r="AH602" s="382">
        <v>98570</v>
      </c>
      <c r="AI602" s="382">
        <v>103154</v>
      </c>
      <c r="AJ602" s="383">
        <v>107738</v>
      </c>
      <c r="AL602" s="381">
        <v>35800</v>
      </c>
      <c r="AM602" s="382">
        <v>47300</v>
      </c>
      <c r="AN602" s="382">
        <v>50164</v>
      </c>
      <c r="AO602" s="382">
        <v>53028</v>
      </c>
      <c r="AP602" s="382">
        <v>55892</v>
      </c>
      <c r="AQ602" s="382">
        <v>58756</v>
      </c>
      <c r="AR602" s="382">
        <v>61620</v>
      </c>
      <c r="AS602" s="382">
        <v>64484</v>
      </c>
      <c r="AT602" s="383">
        <v>67348</v>
      </c>
      <c r="AU602" s="381">
        <v>57300</v>
      </c>
      <c r="AV602" s="382">
        <v>75650</v>
      </c>
      <c r="AW602" s="382">
        <v>80234</v>
      </c>
      <c r="AX602" s="382">
        <v>84818</v>
      </c>
      <c r="AY602" s="382">
        <v>89402</v>
      </c>
      <c r="AZ602" s="382">
        <v>93986</v>
      </c>
      <c r="BA602" s="382">
        <v>98570</v>
      </c>
      <c r="BB602" s="382">
        <v>103154</v>
      </c>
      <c r="BC602" s="383">
        <v>107738</v>
      </c>
      <c r="BE602">
        <v>39300</v>
      </c>
      <c r="BF602">
        <v>51900</v>
      </c>
      <c r="BG602">
        <v>55044</v>
      </c>
      <c r="BH602">
        <v>58188</v>
      </c>
      <c r="BI602">
        <v>61332</v>
      </c>
      <c r="BJ602">
        <v>64476</v>
      </c>
      <c r="BK602">
        <v>67620</v>
      </c>
      <c r="BL602">
        <v>70764</v>
      </c>
      <c r="BM602">
        <v>73908</v>
      </c>
      <c r="BN602">
        <v>62900</v>
      </c>
      <c r="BO602">
        <v>83050</v>
      </c>
      <c r="BP602">
        <v>88082</v>
      </c>
      <c r="BQ602">
        <v>93114</v>
      </c>
      <c r="BR602">
        <v>98146</v>
      </c>
      <c r="BS602">
        <v>103178</v>
      </c>
      <c r="BT602">
        <v>108210</v>
      </c>
      <c r="BU602">
        <v>113242</v>
      </c>
      <c r="BV602">
        <v>118274</v>
      </c>
    </row>
    <row r="603" spans="1:74" x14ac:dyDescent="0.35">
      <c r="A603" s="298" t="s">
        <v>793</v>
      </c>
      <c r="C603" s="300">
        <v>39900</v>
      </c>
      <c r="D603" s="300">
        <v>39900</v>
      </c>
      <c r="E603" s="300">
        <v>45885</v>
      </c>
      <c r="F603" s="300">
        <v>45885</v>
      </c>
      <c r="G603" s="300">
        <v>45885</v>
      </c>
      <c r="H603" s="300">
        <v>45885</v>
      </c>
      <c r="I603" s="300">
        <v>45885</v>
      </c>
      <c r="J603" s="300">
        <v>47300</v>
      </c>
      <c r="K603" s="300">
        <v>50150</v>
      </c>
      <c r="L603" s="300">
        <v>53000</v>
      </c>
      <c r="M603" s="300">
        <v>55850</v>
      </c>
      <c r="N603" s="300">
        <v>58750</v>
      </c>
      <c r="O603" s="300">
        <v>61600</v>
      </c>
      <c r="P603" s="300">
        <v>64450</v>
      </c>
      <c r="Q603" s="300">
        <v>67350</v>
      </c>
      <c r="S603" s="381">
        <v>35800</v>
      </c>
      <c r="T603" s="382">
        <v>47300</v>
      </c>
      <c r="U603" s="382">
        <v>50164</v>
      </c>
      <c r="V603" s="382">
        <v>53028</v>
      </c>
      <c r="W603" s="382">
        <v>55892</v>
      </c>
      <c r="X603" s="382">
        <v>58756</v>
      </c>
      <c r="Y603" s="382">
        <v>61620</v>
      </c>
      <c r="Z603" s="382">
        <v>64484</v>
      </c>
      <c r="AA603" s="383">
        <v>67348</v>
      </c>
      <c r="AB603" s="381">
        <v>57300</v>
      </c>
      <c r="AC603" s="382">
        <v>75650</v>
      </c>
      <c r="AD603" s="382">
        <v>80234</v>
      </c>
      <c r="AE603" s="382">
        <v>84818</v>
      </c>
      <c r="AF603" s="382">
        <v>89402</v>
      </c>
      <c r="AG603" s="382">
        <v>93986</v>
      </c>
      <c r="AH603" s="382">
        <v>98570</v>
      </c>
      <c r="AI603" s="382">
        <v>103154</v>
      </c>
      <c r="AJ603" s="383">
        <v>107738</v>
      </c>
      <c r="AL603" s="381">
        <v>35800</v>
      </c>
      <c r="AM603" s="382">
        <v>47300</v>
      </c>
      <c r="AN603" s="382">
        <v>50164</v>
      </c>
      <c r="AO603" s="382">
        <v>53028</v>
      </c>
      <c r="AP603" s="382">
        <v>55892</v>
      </c>
      <c r="AQ603" s="382">
        <v>58756</v>
      </c>
      <c r="AR603" s="382">
        <v>61620</v>
      </c>
      <c r="AS603" s="382">
        <v>64484</v>
      </c>
      <c r="AT603" s="383">
        <v>67348</v>
      </c>
      <c r="AU603" s="381">
        <v>57300</v>
      </c>
      <c r="AV603" s="382">
        <v>75650</v>
      </c>
      <c r="AW603" s="382">
        <v>80234</v>
      </c>
      <c r="AX603" s="382">
        <v>84818</v>
      </c>
      <c r="AY603" s="382">
        <v>89402</v>
      </c>
      <c r="AZ603" s="382">
        <v>93986</v>
      </c>
      <c r="BA603" s="382">
        <v>98570</v>
      </c>
      <c r="BB603" s="382">
        <v>103154</v>
      </c>
      <c r="BC603" s="383">
        <v>107738</v>
      </c>
      <c r="BE603">
        <v>39300</v>
      </c>
      <c r="BF603">
        <v>51900</v>
      </c>
      <c r="BG603">
        <v>55044</v>
      </c>
      <c r="BH603">
        <v>58188</v>
      </c>
      <c r="BI603">
        <v>61332</v>
      </c>
      <c r="BJ603">
        <v>64476</v>
      </c>
      <c r="BK603">
        <v>67620</v>
      </c>
      <c r="BL603">
        <v>70764</v>
      </c>
      <c r="BM603">
        <v>73908</v>
      </c>
      <c r="BN603">
        <v>62900</v>
      </c>
      <c r="BO603">
        <v>83050</v>
      </c>
      <c r="BP603">
        <v>88082</v>
      </c>
      <c r="BQ603">
        <v>93114</v>
      </c>
      <c r="BR603">
        <v>98146</v>
      </c>
      <c r="BS603">
        <v>103178</v>
      </c>
      <c r="BT603">
        <v>108210</v>
      </c>
      <c r="BU603">
        <v>113242</v>
      </c>
      <c r="BV603">
        <v>118274</v>
      </c>
    </row>
    <row r="604" spans="1:74" x14ac:dyDescent="0.35">
      <c r="A604" s="298" t="s">
        <v>794</v>
      </c>
      <c r="C604" s="300">
        <v>39900</v>
      </c>
      <c r="D604" s="300">
        <v>39900</v>
      </c>
      <c r="E604" s="300">
        <v>45885</v>
      </c>
      <c r="F604" s="300">
        <v>45885</v>
      </c>
      <c r="G604" s="300">
        <v>45885</v>
      </c>
      <c r="H604" s="300">
        <v>45885</v>
      </c>
      <c r="I604" s="300">
        <v>45885</v>
      </c>
      <c r="J604" s="300">
        <v>47300</v>
      </c>
      <c r="K604" s="300">
        <v>50150</v>
      </c>
      <c r="L604" s="300">
        <v>53000</v>
      </c>
      <c r="M604" s="300">
        <v>55850</v>
      </c>
      <c r="N604" s="300">
        <v>58750</v>
      </c>
      <c r="O604" s="300">
        <v>61600</v>
      </c>
      <c r="P604" s="300">
        <v>64450</v>
      </c>
      <c r="Q604" s="300">
        <v>67350</v>
      </c>
      <c r="S604" s="381">
        <v>35800</v>
      </c>
      <c r="T604" s="382">
        <v>47300</v>
      </c>
      <c r="U604" s="382">
        <v>50164</v>
      </c>
      <c r="V604" s="382">
        <v>53028</v>
      </c>
      <c r="W604" s="382">
        <v>55892</v>
      </c>
      <c r="X604" s="382">
        <v>58756</v>
      </c>
      <c r="Y604" s="382">
        <v>61620</v>
      </c>
      <c r="Z604" s="382">
        <v>64484</v>
      </c>
      <c r="AA604" s="383">
        <v>67348</v>
      </c>
      <c r="AB604" s="381">
        <v>57300</v>
      </c>
      <c r="AC604" s="382">
        <v>75650</v>
      </c>
      <c r="AD604" s="382">
        <v>80234</v>
      </c>
      <c r="AE604" s="382">
        <v>84818</v>
      </c>
      <c r="AF604" s="382">
        <v>89402</v>
      </c>
      <c r="AG604" s="382">
        <v>93986</v>
      </c>
      <c r="AH604" s="382">
        <v>98570</v>
      </c>
      <c r="AI604" s="382">
        <v>103154</v>
      </c>
      <c r="AJ604" s="383">
        <v>107738</v>
      </c>
      <c r="AL604" s="381">
        <v>35800</v>
      </c>
      <c r="AM604" s="382">
        <v>47300</v>
      </c>
      <c r="AN604" s="382">
        <v>50164</v>
      </c>
      <c r="AO604" s="382">
        <v>53028</v>
      </c>
      <c r="AP604" s="382">
        <v>55892</v>
      </c>
      <c r="AQ604" s="382">
        <v>58756</v>
      </c>
      <c r="AR604" s="382">
        <v>61620</v>
      </c>
      <c r="AS604" s="382">
        <v>64484</v>
      </c>
      <c r="AT604" s="383">
        <v>67348</v>
      </c>
      <c r="AU604" s="381">
        <v>57300</v>
      </c>
      <c r="AV604" s="382">
        <v>75650</v>
      </c>
      <c r="AW604" s="382">
        <v>80234</v>
      </c>
      <c r="AX604" s="382">
        <v>84818</v>
      </c>
      <c r="AY604" s="382">
        <v>89402</v>
      </c>
      <c r="AZ604" s="382">
        <v>93986</v>
      </c>
      <c r="BA604" s="382">
        <v>98570</v>
      </c>
      <c r="BB604" s="382">
        <v>103154</v>
      </c>
      <c r="BC604" s="383">
        <v>107738</v>
      </c>
      <c r="BE604">
        <v>39300</v>
      </c>
      <c r="BF604">
        <v>51900</v>
      </c>
      <c r="BG604">
        <v>55044</v>
      </c>
      <c r="BH604">
        <v>58188</v>
      </c>
      <c r="BI604">
        <v>61332</v>
      </c>
      <c r="BJ604">
        <v>64476</v>
      </c>
      <c r="BK604">
        <v>67620</v>
      </c>
      <c r="BL604">
        <v>70764</v>
      </c>
      <c r="BM604">
        <v>73908</v>
      </c>
      <c r="BN604">
        <v>62900</v>
      </c>
      <c r="BO604">
        <v>83050</v>
      </c>
      <c r="BP604">
        <v>88082</v>
      </c>
      <c r="BQ604">
        <v>93114</v>
      </c>
      <c r="BR604">
        <v>98146</v>
      </c>
      <c r="BS604">
        <v>103178</v>
      </c>
      <c r="BT604">
        <v>108210</v>
      </c>
      <c r="BU604">
        <v>113242</v>
      </c>
      <c r="BV604">
        <v>118274</v>
      </c>
    </row>
    <row r="605" spans="1:74" x14ac:dyDescent="0.35">
      <c r="A605" s="298" t="s">
        <v>795</v>
      </c>
      <c r="C605" s="300">
        <v>40100</v>
      </c>
      <c r="D605" s="300">
        <v>40100</v>
      </c>
      <c r="E605" s="300">
        <v>46115</v>
      </c>
      <c r="F605" s="300">
        <v>46115</v>
      </c>
      <c r="G605" s="300">
        <v>46115</v>
      </c>
      <c r="H605" s="300">
        <v>46550</v>
      </c>
      <c r="I605" s="300">
        <v>49750</v>
      </c>
      <c r="J605" s="300">
        <v>52950</v>
      </c>
      <c r="K605" s="300">
        <v>56150</v>
      </c>
      <c r="L605" s="300">
        <v>59350</v>
      </c>
      <c r="M605" s="300">
        <v>62600</v>
      </c>
      <c r="N605" s="300">
        <v>65800</v>
      </c>
      <c r="O605" s="300">
        <v>69000</v>
      </c>
      <c r="P605" s="300">
        <v>72200</v>
      </c>
      <c r="Q605" s="300">
        <v>75400</v>
      </c>
      <c r="S605" s="381">
        <v>40100</v>
      </c>
      <c r="T605" s="382">
        <v>52950</v>
      </c>
      <c r="U605" s="382">
        <v>56158</v>
      </c>
      <c r="V605" s="382">
        <v>59366</v>
      </c>
      <c r="W605" s="382">
        <v>62574</v>
      </c>
      <c r="X605" s="382">
        <v>65782</v>
      </c>
      <c r="Y605" s="382">
        <v>68990</v>
      </c>
      <c r="Z605" s="382">
        <v>72198</v>
      </c>
      <c r="AA605" s="383">
        <v>75406</v>
      </c>
      <c r="AB605" s="381">
        <v>64150</v>
      </c>
      <c r="AC605" s="382">
        <v>84700</v>
      </c>
      <c r="AD605" s="382">
        <v>89832</v>
      </c>
      <c r="AE605" s="382">
        <v>94964</v>
      </c>
      <c r="AF605" s="382">
        <v>100096</v>
      </c>
      <c r="AG605" s="382">
        <v>105228</v>
      </c>
      <c r="AH605" s="382">
        <v>110360</v>
      </c>
      <c r="AI605" s="382">
        <v>115492</v>
      </c>
      <c r="AJ605" s="383">
        <v>120624</v>
      </c>
      <c r="AL605" s="381">
        <v>40500</v>
      </c>
      <c r="AM605" s="382">
        <v>53500</v>
      </c>
      <c r="AN605" s="382">
        <v>56740</v>
      </c>
      <c r="AO605" s="382">
        <v>59980</v>
      </c>
      <c r="AP605" s="382">
        <v>63220</v>
      </c>
      <c r="AQ605" s="382">
        <v>66460</v>
      </c>
      <c r="AR605" s="382">
        <v>69700</v>
      </c>
      <c r="AS605" s="382">
        <v>72940</v>
      </c>
      <c r="AT605" s="383">
        <v>76180</v>
      </c>
      <c r="AU605" s="381">
        <v>64800</v>
      </c>
      <c r="AV605" s="382">
        <v>85550</v>
      </c>
      <c r="AW605" s="382">
        <v>90734</v>
      </c>
      <c r="AX605" s="382">
        <v>95918</v>
      </c>
      <c r="AY605" s="382">
        <v>101102</v>
      </c>
      <c r="AZ605" s="382">
        <v>106286</v>
      </c>
      <c r="BA605" s="382">
        <v>111470</v>
      </c>
      <c r="BB605" s="382">
        <v>116654</v>
      </c>
      <c r="BC605" s="383">
        <v>121838</v>
      </c>
      <c r="BE605">
        <v>43150</v>
      </c>
      <c r="BF605">
        <v>57000</v>
      </c>
      <c r="BG605">
        <v>60452</v>
      </c>
      <c r="BH605">
        <v>63904</v>
      </c>
      <c r="BI605">
        <v>67356</v>
      </c>
      <c r="BJ605">
        <v>70808</v>
      </c>
      <c r="BK605">
        <v>74260</v>
      </c>
      <c r="BL605">
        <v>77712</v>
      </c>
      <c r="BM605">
        <v>81164</v>
      </c>
      <c r="BN605">
        <v>69050</v>
      </c>
      <c r="BO605">
        <v>91150</v>
      </c>
      <c r="BP605">
        <v>96674</v>
      </c>
      <c r="BQ605">
        <v>102198</v>
      </c>
      <c r="BR605">
        <v>107722</v>
      </c>
      <c r="BS605">
        <v>113246</v>
      </c>
      <c r="BT605">
        <v>118770</v>
      </c>
      <c r="BU605">
        <v>124294</v>
      </c>
      <c r="BV605">
        <v>129818</v>
      </c>
    </row>
    <row r="606" spans="1:74" x14ac:dyDescent="0.35">
      <c r="A606" s="298" t="s">
        <v>796</v>
      </c>
      <c r="C606" s="300">
        <v>39900</v>
      </c>
      <c r="D606" s="300">
        <v>39900</v>
      </c>
      <c r="E606" s="300">
        <v>45885</v>
      </c>
      <c r="F606" s="300">
        <v>45885</v>
      </c>
      <c r="G606" s="300">
        <v>45885</v>
      </c>
      <c r="H606" s="300">
        <v>45885</v>
      </c>
      <c r="I606" s="300">
        <v>45885</v>
      </c>
      <c r="J606" s="300">
        <v>47300</v>
      </c>
      <c r="K606" s="300">
        <v>50150</v>
      </c>
      <c r="L606" s="300">
        <v>53000</v>
      </c>
      <c r="M606" s="300">
        <v>55850</v>
      </c>
      <c r="N606" s="300">
        <v>58750</v>
      </c>
      <c r="O606" s="300">
        <v>61600</v>
      </c>
      <c r="P606" s="300">
        <v>64450</v>
      </c>
      <c r="Q606" s="300">
        <v>67350</v>
      </c>
      <c r="S606" s="381">
        <v>35800</v>
      </c>
      <c r="T606" s="382">
        <v>47300</v>
      </c>
      <c r="U606" s="382">
        <v>50164</v>
      </c>
      <c r="V606" s="382">
        <v>53028</v>
      </c>
      <c r="W606" s="382">
        <v>55892</v>
      </c>
      <c r="X606" s="382">
        <v>58756</v>
      </c>
      <c r="Y606" s="382">
        <v>61620</v>
      </c>
      <c r="Z606" s="382">
        <v>64484</v>
      </c>
      <c r="AA606" s="383">
        <v>67348</v>
      </c>
      <c r="AB606" s="381">
        <v>57300</v>
      </c>
      <c r="AC606" s="382">
        <v>75650</v>
      </c>
      <c r="AD606" s="382">
        <v>80234</v>
      </c>
      <c r="AE606" s="382">
        <v>84818</v>
      </c>
      <c r="AF606" s="382">
        <v>89402</v>
      </c>
      <c r="AG606" s="382">
        <v>93986</v>
      </c>
      <c r="AH606" s="382">
        <v>98570</v>
      </c>
      <c r="AI606" s="382">
        <v>103154</v>
      </c>
      <c r="AJ606" s="383">
        <v>107738</v>
      </c>
      <c r="AL606" s="381">
        <v>35800</v>
      </c>
      <c r="AM606" s="382">
        <v>47300</v>
      </c>
      <c r="AN606" s="382">
        <v>50164</v>
      </c>
      <c r="AO606" s="382">
        <v>53028</v>
      </c>
      <c r="AP606" s="382">
        <v>55892</v>
      </c>
      <c r="AQ606" s="382">
        <v>58756</v>
      </c>
      <c r="AR606" s="382">
        <v>61620</v>
      </c>
      <c r="AS606" s="382">
        <v>64484</v>
      </c>
      <c r="AT606" s="383">
        <v>67348</v>
      </c>
      <c r="AU606" s="381">
        <v>57300</v>
      </c>
      <c r="AV606" s="382">
        <v>75650</v>
      </c>
      <c r="AW606" s="382">
        <v>80234</v>
      </c>
      <c r="AX606" s="382">
        <v>84818</v>
      </c>
      <c r="AY606" s="382">
        <v>89402</v>
      </c>
      <c r="AZ606" s="382">
        <v>93986</v>
      </c>
      <c r="BA606" s="382">
        <v>98570</v>
      </c>
      <c r="BB606" s="382">
        <v>103154</v>
      </c>
      <c r="BC606" s="383">
        <v>107738</v>
      </c>
      <c r="BE606">
        <v>39300</v>
      </c>
      <c r="BF606">
        <v>51900</v>
      </c>
      <c r="BG606">
        <v>55044</v>
      </c>
      <c r="BH606">
        <v>58188</v>
      </c>
      <c r="BI606">
        <v>61332</v>
      </c>
      <c r="BJ606">
        <v>64476</v>
      </c>
      <c r="BK606">
        <v>67620</v>
      </c>
      <c r="BL606">
        <v>70764</v>
      </c>
      <c r="BM606">
        <v>73908</v>
      </c>
      <c r="BN606">
        <v>62900</v>
      </c>
      <c r="BO606">
        <v>83050</v>
      </c>
      <c r="BP606">
        <v>88082</v>
      </c>
      <c r="BQ606">
        <v>93114</v>
      </c>
      <c r="BR606">
        <v>98146</v>
      </c>
      <c r="BS606">
        <v>103178</v>
      </c>
      <c r="BT606">
        <v>108210</v>
      </c>
      <c r="BU606">
        <v>113242</v>
      </c>
      <c r="BV606">
        <v>118274</v>
      </c>
    </row>
    <row r="607" spans="1:74" x14ac:dyDescent="0.35">
      <c r="A607" s="298" t="s">
        <v>797</v>
      </c>
      <c r="C607" s="300">
        <v>39900</v>
      </c>
      <c r="D607" s="300">
        <v>39900</v>
      </c>
      <c r="E607" s="300">
        <v>45885</v>
      </c>
      <c r="F607" s="300">
        <v>45885</v>
      </c>
      <c r="G607" s="300">
        <v>45885</v>
      </c>
      <c r="H607" s="300">
        <v>45885</v>
      </c>
      <c r="I607" s="300">
        <v>45885</v>
      </c>
      <c r="J607" s="300">
        <v>47300</v>
      </c>
      <c r="K607" s="300">
        <v>50150</v>
      </c>
      <c r="L607" s="300">
        <v>53000</v>
      </c>
      <c r="M607" s="300">
        <v>55850</v>
      </c>
      <c r="N607" s="300">
        <v>58750</v>
      </c>
      <c r="O607" s="300">
        <v>61600</v>
      </c>
      <c r="P607" s="300">
        <v>64450</v>
      </c>
      <c r="Q607" s="300">
        <v>67350</v>
      </c>
      <c r="S607" s="381">
        <v>35800</v>
      </c>
      <c r="T607" s="382">
        <v>47300</v>
      </c>
      <c r="U607" s="382">
        <v>50164</v>
      </c>
      <c r="V607" s="382">
        <v>53028</v>
      </c>
      <c r="W607" s="382">
        <v>55892</v>
      </c>
      <c r="X607" s="382">
        <v>58756</v>
      </c>
      <c r="Y607" s="382">
        <v>61620</v>
      </c>
      <c r="Z607" s="382">
        <v>64484</v>
      </c>
      <c r="AA607" s="383">
        <v>67348</v>
      </c>
      <c r="AB607" s="381">
        <v>57300</v>
      </c>
      <c r="AC607" s="382">
        <v>75650</v>
      </c>
      <c r="AD607" s="382">
        <v>80234</v>
      </c>
      <c r="AE607" s="382">
        <v>84818</v>
      </c>
      <c r="AF607" s="382">
        <v>89402</v>
      </c>
      <c r="AG607" s="382">
        <v>93986</v>
      </c>
      <c r="AH607" s="382">
        <v>98570</v>
      </c>
      <c r="AI607" s="382">
        <v>103154</v>
      </c>
      <c r="AJ607" s="383">
        <v>107738</v>
      </c>
      <c r="AL607" s="381">
        <v>35800</v>
      </c>
      <c r="AM607" s="382">
        <v>47300</v>
      </c>
      <c r="AN607" s="382">
        <v>50164</v>
      </c>
      <c r="AO607" s="382">
        <v>53028</v>
      </c>
      <c r="AP607" s="382">
        <v>55892</v>
      </c>
      <c r="AQ607" s="382">
        <v>58756</v>
      </c>
      <c r="AR607" s="382">
        <v>61620</v>
      </c>
      <c r="AS607" s="382">
        <v>64484</v>
      </c>
      <c r="AT607" s="383">
        <v>67348</v>
      </c>
      <c r="AU607" s="381">
        <v>57300</v>
      </c>
      <c r="AV607" s="382">
        <v>75650</v>
      </c>
      <c r="AW607" s="382">
        <v>80234</v>
      </c>
      <c r="AX607" s="382">
        <v>84818</v>
      </c>
      <c r="AY607" s="382">
        <v>89402</v>
      </c>
      <c r="AZ607" s="382">
        <v>93986</v>
      </c>
      <c r="BA607" s="382">
        <v>98570</v>
      </c>
      <c r="BB607" s="382">
        <v>103154</v>
      </c>
      <c r="BC607" s="383">
        <v>107738</v>
      </c>
      <c r="BE607">
        <v>39300</v>
      </c>
      <c r="BF607">
        <v>51900</v>
      </c>
      <c r="BG607">
        <v>55044</v>
      </c>
      <c r="BH607">
        <v>58188</v>
      </c>
      <c r="BI607">
        <v>61332</v>
      </c>
      <c r="BJ607">
        <v>64476</v>
      </c>
      <c r="BK607">
        <v>67620</v>
      </c>
      <c r="BL607">
        <v>70764</v>
      </c>
      <c r="BM607">
        <v>73908</v>
      </c>
      <c r="BN607">
        <v>62900</v>
      </c>
      <c r="BO607">
        <v>83050</v>
      </c>
      <c r="BP607">
        <v>88082</v>
      </c>
      <c r="BQ607">
        <v>93114</v>
      </c>
      <c r="BR607">
        <v>98146</v>
      </c>
      <c r="BS607">
        <v>103178</v>
      </c>
      <c r="BT607">
        <v>108210</v>
      </c>
      <c r="BU607">
        <v>113242</v>
      </c>
      <c r="BV607">
        <v>118274</v>
      </c>
    </row>
    <row r="608" spans="1:74" x14ac:dyDescent="0.35">
      <c r="A608" s="298" t="s">
        <v>798</v>
      </c>
      <c r="C608" s="300">
        <v>39900</v>
      </c>
      <c r="D608" s="300">
        <v>39900</v>
      </c>
      <c r="E608" s="300">
        <v>45885</v>
      </c>
      <c r="F608" s="300">
        <v>45885</v>
      </c>
      <c r="G608" s="300">
        <v>45885</v>
      </c>
      <c r="H608" s="300">
        <v>45885</v>
      </c>
      <c r="I608" s="300">
        <v>45885</v>
      </c>
      <c r="J608" s="300">
        <v>47300</v>
      </c>
      <c r="K608" s="300">
        <v>50150</v>
      </c>
      <c r="L608" s="300">
        <v>53000</v>
      </c>
      <c r="M608" s="300">
        <v>55850</v>
      </c>
      <c r="N608" s="300">
        <v>58750</v>
      </c>
      <c r="O608" s="300">
        <v>61600</v>
      </c>
      <c r="P608" s="300">
        <v>64450</v>
      </c>
      <c r="Q608" s="300">
        <v>67350</v>
      </c>
      <c r="S608" s="381">
        <v>35800</v>
      </c>
      <c r="T608" s="382">
        <v>47300</v>
      </c>
      <c r="U608" s="382">
        <v>50164</v>
      </c>
      <c r="V608" s="382">
        <v>53028</v>
      </c>
      <c r="W608" s="382">
        <v>55892</v>
      </c>
      <c r="X608" s="382">
        <v>58756</v>
      </c>
      <c r="Y608" s="382">
        <v>61620</v>
      </c>
      <c r="Z608" s="382">
        <v>64484</v>
      </c>
      <c r="AA608" s="383">
        <v>67348</v>
      </c>
      <c r="AB608" s="381">
        <v>57300</v>
      </c>
      <c r="AC608" s="382">
        <v>75650</v>
      </c>
      <c r="AD608" s="382">
        <v>80234</v>
      </c>
      <c r="AE608" s="382">
        <v>84818</v>
      </c>
      <c r="AF608" s="382">
        <v>89402</v>
      </c>
      <c r="AG608" s="382">
        <v>93986</v>
      </c>
      <c r="AH608" s="382">
        <v>98570</v>
      </c>
      <c r="AI608" s="382">
        <v>103154</v>
      </c>
      <c r="AJ608" s="383">
        <v>107738</v>
      </c>
      <c r="AL608" s="381">
        <v>35800</v>
      </c>
      <c r="AM608" s="382">
        <v>47300</v>
      </c>
      <c r="AN608" s="382">
        <v>50164</v>
      </c>
      <c r="AO608" s="382">
        <v>53028</v>
      </c>
      <c r="AP608" s="382">
        <v>55892</v>
      </c>
      <c r="AQ608" s="382">
        <v>58756</v>
      </c>
      <c r="AR608" s="382">
        <v>61620</v>
      </c>
      <c r="AS608" s="382">
        <v>64484</v>
      </c>
      <c r="AT608" s="383">
        <v>67348</v>
      </c>
      <c r="AU608" s="381">
        <v>57300</v>
      </c>
      <c r="AV608" s="382">
        <v>75650</v>
      </c>
      <c r="AW608" s="382">
        <v>80234</v>
      </c>
      <c r="AX608" s="382">
        <v>84818</v>
      </c>
      <c r="AY608" s="382">
        <v>89402</v>
      </c>
      <c r="AZ608" s="382">
        <v>93986</v>
      </c>
      <c r="BA608" s="382">
        <v>98570</v>
      </c>
      <c r="BB608" s="382">
        <v>103154</v>
      </c>
      <c r="BC608" s="383">
        <v>107738</v>
      </c>
      <c r="BE608">
        <v>39300</v>
      </c>
      <c r="BF608">
        <v>51900</v>
      </c>
      <c r="BG608">
        <v>55044</v>
      </c>
      <c r="BH608">
        <v>58188</v>
      </c>
      <c r="BI608">
        <v>61332</v>
      </c>
      <c r="BJ608">
        <v>64476</v>
      </c>
      <c r="BK608">
        <v>67620</v>
      </c>
      <c r="BL608">
        <v>70764</v>
      </c>
      <c r="BM608">
        <v>73908</v>
      </c>
      <c r="BN608">
        <v>62900</v>
      </c>
      <c r="BO608">
        <v>83050</v>
      </c>
      <c r="BP608">
        <v>88082</v>
      </c>
      <c r="BQ608">
        <v>93114</v>
      </c>
      <c r="BR608">
        <v>98146</v>
      </c>
      <c r="BS608">
        <v>103178</v>
      </c>
      <c r="BT608">
        <v>108210</v>
      </c>
      <c r="BU608">
        <v>113242</v>
      </c>
      <c r="BV608">
        <v>118274</v>
      </c>
    </row>
    <row r="609" spans="1:74" x14ac:dyDescent="0.35">
      <c r="A609" s="298" t="s">
        <v>799</v>
      </c>
      <c r="C609" s="300">
        <v>39900</v>
      </c>
      <c r="D609" s="300">
        <v>39900</v>
      </c>
      <c r="E609" s="300">
        <v>45885</v>
      </c>
      <c r="F609" s="300">
        <v>45885</v>
      </c>
      <c r="G609" s="300">
        <v>45885</v>
      </c>
      <c r="H609" s="300">
        <v>45885</v>
      </c>
      <c r="I609" s="300">
        <v>45885</v>
      </c>
      <c r="J609" s="300">
        <v>47300</v>
      </c>
      <c r="K609" s="300">
        <v>50150</v>
      </c>
      <c r="L609" s="300">
        <v>53000</v>
      </c>
      <c r="M609" s="300">
        <v>55850</v>
      </c>
      <c r="N609" s="300">
        <v>58750</v>
      </c>
      <c r="O609" s="300">
        <v>61600</v>
      </c>
      <c r="P609" s="300">
        <v>64450</v>
      </c>
      <c r="Q609" s="300">
        <v>67350</v>
      </c>
      <c r="S609" s="381">
        <v>35800</v>
      </c>
      <c r="T609" s="382">
        <v>47300</v>
      </c>
      <c r="U609" s="382">
        <v>50164</v>
      </c>
      <c r="V609" s="382">
        <v>53028</v>
      </c>
      <c r="W609" s="382">
        <v>55892</v>
      </c>
      <c r="X609" s="382">
        <v>58756</v>
      </c>
      <c r="Y609" s="382">
        <v>61620</v>
      </c>
      <c r="Z609" s="382">
        <v>64484</v>
      </c>
      <c r="AA609" s="383">
        <v>67348</v>
      </c>
      <c r="AB609" s="381">
        <v>57300</v>
      </c>
      <c r="AC609" s="382">
        <v>75650</v>
      </c>
      <c r="AD609" s="382">
        <v>80234</v>
      </c>
      <c r="AE609" s="382">
        <v>84818</v>
      </c>
      <c r="AF609" s="382">
        <v>89402</v>
      </c>
      <c r="AG609" s="382">
        <v>93986</v>
      </c>
      <c r="AH609" s="382">
        <v>98570</v>
      </c>
      <c r="AI609" s="382">
        <v>103154</v>
      </c>
      <c r="AJ609" s="383">
        <v>107738</v>
      </c>
      <c r="AL609" s="381">
        <v>37050</v>
      </c>
      <c r="AM609" s="382">
        <v>48950</v>
      </c>
      <c r="AN609" s="382">
        <v>51914</v>
      </c>
      <c r="AO609" s="382">
        <v>54878</v>
      </c>
      <c r="AP609" s="382">
        <v>57842</v>
      </c>
      <c r="AQ609" s="382">
        <v>60806</v>
      </c>
      <c r="AR609" s="382">
        <v>63770</v>
      </c>
      <c r="AS609" s="382">
        <v>66734</v>
      </c>
      <c r="AT609" s="383">
        <v>69698</v>
      </c>
      <c r="AU609" s="381">
        <v>59300</v>
      </c>
      <c r="AV609" s="382">
        <v>78300</v>
      </c>
      <c r="AW609" s="382">
        <v>83044</v>
      </c>
      <c r="AX609" s="382">
        <v>87788</v>
      </c>
      <c r="AY609" s="382">
        <v>92532</v>
      </c>
      <c r="AZ609" s="382">
        <v>97276</v>
      </c>
      <c r="BA609" s="382">
        <v>102020</v>
      </c>
      <c r="BB609" s="382">
        <v>106764</v>
      </c>
      <c r="BC609" s="383">
        <v>111508</v>
      </c>
      <c r="BE609">
        <v>40700</v>
      </c>
      <c r="BF609">
        <v>53750</v>
      </c>
      <c r="BG609">
        <v>57006</v>
      </c>
      <c r="BH609">
        <v>60262</v>
      </c>
      <c r="BI609">
        <v>63518</v>
      </c>
      <c r="BJ609">
        <v>66774</v>
      </c>
      <c r="BK609">
        <v>70030</v>
      </c>
      <c r="BL609">
        <v>73286</v>
      </c>
      <c r="BM609">
        <v>76542</v>
      </c>
      <c r="BN609">
        <v>65100</v>
      </c>
      <c r="BO609">
        <v>85950</v>
      </c>
      <c r="BP609">
        <v>91158</v>
      </c>
      <c r="BQ609">
        <v>96366</v>
      </c>
      <c r="BR609">
        <v>101574</v>
      </c>
      <c r="BS609">
        <v>106782</v>
      </c>
      <c r="BT609">
        <v>111990</v>
      </c>
      <c r="BU609">
        <v>117198</v>
      </c>
      <c r="BV609">
        <v>122406</v>
      </c>
    </row>
    <row r="610" spans="1:74" x14ac:dyDescent="0.35">
      <c r="A610" s="298" t="s">
        <v>800</v>
      </c>
      <c r="C610" s="300">
        <v>39900</v>
      </c>
      <c r="D610" s="300">
        <v>39900</v>
      </c>
      <c r="E610" s="300">
        <v>45885</v>
      </c>
      <c r="F610" s="300">
        <v>45885</v>
      </c>
      <c r="G610" s="300">
        <v>45885</v>
      </c>
      <c r="H610" s="300">
        <v>45885</v>
      </c>
      <c r="I610" s="300">
        <v>45885</v>
      </c>
      <c r="J610" s="300">
        <v>47300</v>
      </c>
      <c r="K610" s="300">
        <v>50150</v>
      </c>
      <c r="L610" s="300">
        <v>53000</v>
      </c>
      <c r="M610" s="300">
        <v>55850</v>
      </c>
      <c r="N610" s="300">
        <v>58750</v>
      </c>
      <c r="O610" s="300">
        <v>61600</v>
      </c>
      <c r="P610" s="300">
        <v>64450</v>
      </c>
      <c r="Q610" s="300">
        <v>67350</v>
      </c>
      <c r="S610" s="381">
        <v>35800</v>
      </c>
      <c r="T610" s="382">
        <v>47300</v>
      </c>
      <c r="U610" s="382">
        <v>50164</v>
      </c>
      <c r="V610" s="382">
        <v>53028</v>
      </c>
      <c r="W610" s="382">
        <v>55892</v>
      </c>
      <c r="X610" s="382">
        <v>58756</v>
      </c>
      <c r="Y610" s="382">
        <v>61620</v>
      </c>
      <c r="Z610" s="382">
        <v>64484</v>
      </c>
      <c r="AA610" s="383">
        <v>67348</v>
      </c>
      <c r="AB610" s="381">
        <v>57300</v>
      </c>
      <c r="AC610" s="382">
        <v>75650</v>
      </c>
      <c r="AD610" s="382">
        <v>80234</v>
      </c>
      <c r="AE610" s="382">
        <v>84818</v>
      </c>
      <c r="AF610" s="382">
        <v>89402</v>
      </c>
      <c r="AG610" s="382">
        <v>93986</v>
      </c>
      <c r="AH610" s="382">
        <v>98570</v>
      </c>
      <c r="AI610" s="382">
        <v>103154</v>
      </c>
      <c r="AJ610" s="383">
        <v>107738</v>
      </c>
      <c r="AL610" s="381">
        <v>35800</v>
      </c>
      <c r="AM610" s="382">
        <v>47300</v>
      </c>
      <c r="AN610" s="382">
        <v>50164</v>
      </c>
      <c r="AO610" s="382">
        <v>53028</v>
      </c>
      <c r="AP610" s="382">
        <v>55892</v>
      </c>
      <c r="AQ610" s="382">
        <v>58756</v>
      </c>
      <c r="AR610" s="382">
        <v>61620</v>
      </c>
      <c r="AS610" s="382">
        <v>64484</v>
      </c>
      <c r="AT610" s="383">
        <v>67348</v>
      </c>
      <c r="AU610" s="381">
        <v>57300</v>
      </c>
      <c r="AV610" s="382">
        <v>75650</v>
      </c>
      <c r="AW610" s="382">
        <v>80234</v>
      </c>
      <c r="AX610" s="382">
        <v>84818</v>
      </c>
      <c r="AY610" s="382">
        <v>89402</v>
      </c>
      <c r="AZ610" s="382">
        <v>93986</v>
      </c>
      <c r="BA610" s="382">
        <v>98570</v>
      </c>
      <c r="BB610" s="382">
        <v>103154</v>
      </c>
      <c r="BC610" s="383">
        <v>107738</v>
      </c>
      <c r="BE610">
        <v>39300</v>
      </c>
      <c r="BF610">
        <v>51900</v>
      </c>
      <c r="BG610">
        <v>55044</v>
      </c>
      <c r="BH610">
        <v>58188</v>
      </c>
      <c r="BI610">
        <v>61332</v>
      </c>
      <c r="BJ610">
        <v>64476</v>
      </c>
      <c r="BK610">
        <v>67620</v>
      </c>
      <c r="BL610">
        <v>70764</v>
      </c>
      <c r="BM610">
        <v>73908</v>
      </c>
      <c r="BN610">
        <v>62900</v>
      </c>
      <c r="BO610">
        <v>83050</v>
      </c>
      <c r="BP610">
        <v>88082</v>
      </c>
      <c r="BQ610">
        <v>93114</v>
      </c>
      <c r="BR610">
        <v>98146</v>
      </c>
      <c r="BS610">
        <v>103178</v>
      </c>
      <c r="BT610">
        <v>108210</v>
      </c>
      <c r="BU610">
        <v>113242</v>
      </c>
      <c r="BV610">
        <v>118274</v>
      </c>
    </row>
    <row r="611" spans="1:74" x14ac:dyDescent="0.35">
      <c r="A611" s="298" t="s">
        <v>801</v>
      </c>
      <c r="C611" s="300">
        <v>39900</v>
      </c>
      <c r="D611" s="300">
        <v>39900</v>
      </c>
      <c r="E611" s="300">
        <v>45885</v>
      </c>
      <c r="F611" s="300">
        <v>45885</v>
      </c>
      <c r="G611" s="300">
        <v>45885</v>
      </c>
      <c r="H611" s="300">
        <v>45885</v>
      </c>
      <c r="I611" s="300">
        <v>45885</v>
      </c>
      <c r="J611" s="300">
        <v>48000</v>
      </c>
      <c r="K611" s="300">
        <v>50900</v>
      </c>
      <c r="L611" s="300">
        <v>53800</v>
      </c>
      <c r="M611" s="300">
        <v>56750</v>
      </c>
      <c r="N611" s="300">
        <v>59650</v>
      </c>
      <c r="O611" s="300">
        <v>62550</v>
      </c>
      <c r="P611" s="300">
        <v>65450</v>
      </c>
      <c r="Q611" s="300">
        <v>68350</v>
      </c>
      <c r="S611" s="381">
        <v>36350</v>
      </c>
      <c r="T611" s="382">
        <v>48000</v>
      </c>
      <c r="U611" s="382">
        <v>50908</v>
      </c>
      <c r="V611" s="382">
        <v>53816</v>
      </c>
      <c r="W611" s="382">
        <v>56724</v>
      </c>
      <c r="X611" s="382">
        <v>59632</v>
      </c>
      <c r="Y611" s="382">
        <v>62540</v>
      </c>
      <c r="Z611" s="382">
        <v>65448</v>
      </c>
      <c r="AA611" s="383">
        <v>68356</v>
      </c>
      <c r="AB611" s="381">
        <v>58150</v>
      </c>
      <c r="AC611" s="382">
        <v>76750</v>
      </c>
      <c r="AD611" s="382">
        <v>81402</v>
      </c>
      <c r="AE611" s="382">
        <v>86054</v>
      </c>
      <c r="AF611" s="382">
        <v>90706</v>
      </c>
      <c r="AG611" s="382">
        <v>95358</v>
      </c>
      <c r="AH611" s="382">
        <v>100010</v>
      </c>
      <c r="AI611" s="382">
        <v>104662</v>
      </c>
      <c r="AJ611" s="383">
        <v>109314</v>
      </c>
      <c r="AL611" s="381">
        <v>36950</v>
      </c>
      <c r="AM611" s="382">
        <v>48800</v>
      </c>
      <c r="AN611" s="382">
        <v>51756</v>
      </c>
      <c r="AO611" s="382">
        <v>54712</v>
      </c>
      <c r="AP611" s="382">
        <v>57668</v>
      </c>
      <c r="AQ611" s="382">
        <v>60624</v>
      </c>
      <c r="AR611" s="382">
        <v>63580</v>
      </c>
      <c r="AS611" s="382">
        <v>66536</v>
      </c>
      <c r="AT611" s="383">
        <v>69492</v>
      </c>
      <c r="AU611" s="381">
        <v>59100</v>
      </c>
      <c r="AV611" s="382">
        <v>78000</v>
      </c>
      <c r="AW611" s="382">
        <v>82728</v>
      </c>
      <c r="AX611" s="382">
        <v>87456</v>
      </c>
      <c r="AY611" s="382">
        <v>92184</v>
      </c>
      <c r="AZ611" s="382">
        <v>96912</v>
      </c>
      <c r="BA611" s="382">
        <v>101640</v>
      </c>
      <c r="BB611" s="382">
        <v>106368</v>
      </c>
      <c r="BC611" s="383">
        <v>111096</v>
      </c>
      <c r="BE611">
        <v>41100</v>
      </c>
      <c r="BF611">
        <v>54300</v>
      </c>
      <c r="BG611">
        <v>57588</v>
      </c>
      <c r="BH611">
        <v>60876</v>
      </c>
      <c r="BI611">
        <v>64164</v>
      </c>
      <c r="BJ611">
        <v>67452</v>
      </c>
      <c r="BK611">
        <v>70740</v>
      </c>
      <c r="BL611">
        <v>74028</v>
      </c>
      <c r="BM611">
        <v>77316</v>
      </c>
      <c r="BN611">
        <v>65750</v>
      </c>
      <c r="BO611">
        <v>86800</v>
      </c>
      <c r="BP611">
        <v>92060</v>
      </c>
      <c r="BQ611">
        <v>97320</v>
      </c>
      <c r="BR611">
        <v>102580</v>
      </c>
      <c r="BS611">
        <v>107840</v>
      </c>
      <c r="BT611">
        <v>113100</v>
      </c>
      <c r="BU611">
        <v>118360</v>
      </c>
      <c r="BV611">
        <v>123620</v>
      </c>
    </row>
    <row r="612" spans="1:74" x14ac:dyDescent="0.35">
      <c r="A612" s="298" t="s">
        <v>802</v>
      </c>
      <c r="C612" s="300">
        <v>39900</v>
      </c>
      <c r="D612" s="300">
        <v>39900</v>
      </c>
      <c r="E612" s="300">
        <v>45885</v>
      </c>
      <c r="F612" s="300">
        <v>45885</v>
      </c>
      <c r="G612" s="300">
        <v>45885</v>
      </c>
      <c r="H612" s="300">
        <v>45885</v>
      </c>
      <c r="I612" s="300">
        <v>45885</v>
      </c>
      <c r="J612" s="300">
        <v>47300</v>
      </c>
      <c r="K612" s="300">
        <v>50150</v>
      </c>
      <c r="L612" s="300">
        <v>53000</v>
      </c>
      <c r="M612" s="300">
        <v>55850</v>
      </c>
      <c r="N612" s="300">
        <v>58750</v>
      </c>
      <c r="O612" s="300">
        <v>61600</v>
      </c>
      <c r="P612" s="300">
        <v>64450</v>
      </c>
      <c r="Q612" s="300">
        <v>67350</v>
      </c>
      <c r="S612" s="381">
        <v>35800</v>
      </c>
      <c r="T612" s="382">
        <v>47300</v>
      </c>
      <c r="U612" s="382">
        <v>50164</v>
      </c>
      <c r="V612" s="382">
        <v>53028</v>
      </c>
      <c r="W612" s="382">
        <v>55892</v>
      </c>
      <c r="X612" s="382">
        <v>58756</v>
      </c>
      <c r="Y612" s="382">
        <v>61620</v>
      </c>
      <c r="Z612" s="382">
        <v>64484</v>
      </c>
      <c r="AA612" s="383">
        <v>67348</v>
      </c>
      <c r="AB612" s="381">
        <v>57300</v>
      </c>
      <c r="AC612" s="382">
        <v>75650</v>
      </c>
      <c r="AD612" s="382">
        <v>80234</v>
      </c>
      <c r="AE612" s="382">
        <v>84818</v>
      </c>
      <c r="AF612" s="382">
        <v>89402</v>
      </c>
      <c r="AG612" s="382">
        <v>93986</v>
      </c>
      <c r="AH612" s="382">
        <v>98570</v>
      </c>
      <c r="AI612" s="382">
        <v>103154</v>
      </c>
      <c r="AJ612" s="383">
        <v>107738</v>
      </c>
      <c r="AL612" s="381">
        <v>35800</v>
      </c>
      <c r="AM612" s="382">
        <v>47300</v>
      </c>
      <c r="AN612" s="382">
        <v>50164</v>
      </c>
      <c r="AO612" s="382">
        <v>53028</v>
      </c>
      <c r="AP612" s="382">
        <v>55892</v>
      </c>
      <c r="AQ612" s="382">
        <v>58756</v>
      </c>
      <c r="AR612" s="382">
        <v>61620</v>
      </c>
      <c r="AS612" s="382">
        <v>64484</v>
      </c>
      <c r="AT612" s="383">
        <v>67348</v>
      </c>
      <c r="AU612" s="381">
        <v>57300</v>
      </c>
      <c r="AV612" s="382">
        <v>75650</v>
      </c>
      <c r="AW612" s="382">
        <v>80234</v>
      </c>
      <c r="AX612" s="382">
        <v>84818</v>
      </c>
      <c r="AY612" s="382">
        <v>89402</v>
      </c>
      <c r="AZ612" s="382">
        <v>93986</v>
      </c>
      <c r="BA612" s="382">
        <v>98570</v>
      </c>
      <c r="BB612" s="382">
        <v>103154</v>
      </c>
      <c r="BC612" s="383">
        <v>107738</v>
      </c>
      <c r="BE612">
        <v>39300</v>
      </c>
      <c r="BF612">
        <v>51900</v>
      </c>
      <c r="BG612">
        <v>55044</v>
      </c>
      <c r="BH612">
        <v>58188</v>
      </c>
      <c r="BI612">
        <v>61332</v>
      </c>
      <c r="BJ612">
        <v>64476</v>
      </c>
      <c r="BK612">
        <v>67620</v>
      </c>
      <c r="BL612">
        <v>70764</v>
      </c>
      <c r="BM612">
        <v>73908</v>
      </c>
      <c r="BN612">
        <v>62900</v>
      </c>
      <c r="BO612">
        <v>83050</v>
      </c>
      <c r="BP612">
        <v>88082</v>
      </c>
      <c r="BQ612">
        <v>93114</v>
      </c>
      <c r="BR612">
        <v>98146</v>
      </c>
      <c r="BS612">
        <v>103178</v>
      </c>
      <c r="BT612">
        <v>108210</v>
      </c>
      <c r="BU612">
        <v>113242</v>
      </c>
      <c r="BV612">
        <v>118274</v>
      </c>
    </row>
    <row r="613" spans="1:74" x14ac:dyDescent="0.35">
      <c r="A613" s="298" t="s">
        <v>803</v>
      </c>
      <c r="C613" s="300">
        <v>39900</v>
      </c>
      <c r="D613" s="300">
        <v>39900</v>
      </c>
      <c r="E613" s="300">
        <v>45885</v>
      </c>
      <c r="F613" s="300">
        <v>45885</v>
      </c>
      <c r="G613" s="300">
        <v>45885</v>
      </c>
      <c r="H613" s="300">
        <v>45885</v>
      </c>
      <c r="I613" s="300">
        <v>45885</v>
      </c>
      <c r="J613" s="300">
        <v>47300</v>
      </c>
      <c r="K613" s="300">
        <v>50150</v>
      </c>
      <c r="L613" s="300">
        <v>53000</v>
      </c>
      <c r="M613" s="300">
        <v>55850</v>
      </c>
      <c r="N613" s="300">
        <v>58750</v>
      </c>
      <c r="O613" s="300">
        <v>61600</v>
      </c>
      <c r="P613" s="300">
        <v>64450</v>
      </c>
      <c r="Q613" s="300">
        <v>67350</v>
      </c>
      <c r="S613" s="381">
        <v>35800</v>
      </c>
      <c r="T613" s="382">
        <v>47300</v>
      </c>
      <c r="U613" s="382">
        <v>50164</v>
      </c>
      <c r="V613" s="382">
        <v>53028</v>
      </c>
      <c r="W613" s="382">
        <v>55892</v>
      </c>
      <c r="X613" s="382">
        <v>58756</v>
      </c>
      <c r="Y613" s="382">
        <v>61620</v>
      </c>
      <c r="Z613" s="382">
        <v>64484</v>
      </c>
      <c r="AA613" s="383">
        <v>67348</v>
      </c>
      <c r="AB613" s="381">
        <v>57300</v>
      </c>
      <c r="AC613" s="382">
        <v>75650</v>
      </c>
      <c r="AD613" s="382">
        <v>80234</v>
      </c>
      <c r="AE613" s="382">
        <v>84818</v>
      </c>
      <c r="AF613" s="382">
        <v>89402</v>
      </c>
      <c r="AG613" s="382">
        <v>93986</v>
      </c>
      <c r="AH613" s="382">
        <v>98570</v>
      </c>
      <c r="AI613" s="382">
        <v>103154</v>
      </c>
      <c r="AJ613" s="383">
        <v>107738</v>
      </c>
      <c r="AL613" s="381">
        <v>35800</v>
      </c>
      <c r="AM613" s="382">
        <v>47300</v>
      </c>
      <c r="AN613" s="382">
        <v>50164</v>
      </c>
      <c r="AO613" s="382">
        <v>53028</v>
      </c>
      <c r="AP613" s="382">
        <v>55892</v>
      </c>
      <c r="AQ613" s="382">
        <v>58756</v>
      </c>
      <c r="AR613" s="382">
        <v>61620</v>
      </c>
      <c r="AS613" s="382">
        <v>64484</v>
      </c>
      <c r="AT613" s="383">
        <v>67348</v>
      </c>
      <c r="AU613" s="381">
        <v>57300</v>
      </c>
      <c r="AV613" s="382">
        <v>75650</v>
      </c>
      <c r="AW613" s="382">
        <v>80234</v>
      </c>
      <c r="AX613" s="382">
        <v>84818</v>
      </c>
      <c r="AY613" s="382">
        <v>89402</v>
      </c>
      <c r="AZ613" s="382">
        <v>93986</v>
      </c>
      <c r="BA613" s="382">
        <v>98570</v>
      </c>
      <c r="BB613" s="382">
        <v>103154</v>
      </c>
      <c r="BC613" s="383">
        <v>107738</v>
      </c>
      <c r="BE613">
        <v>39300</v>
      </c>
      <c r="BF613">
        <v>51900</v>
      </c>
      <c r="BG613">
        <v>55044</v>
      </c>
      <c r="BH613">
        <v>58188</v>
      </c>
      <c r="BI613">
        <v>61332</v>
      </c>
      <c r="BJ613">
        <v>64476</v>
      </c>
      <c r="BK613">
        <v>67620</v>
      </c>
      <c r="BL613">
        <v>70764</v>
      </c>
      <c r="BM613">
        <v>73908</v>
      </c>
      <c r="BN613">
        <v>62900</v>
      </c>
      <c r="BO613">
        <v>83050</v>
      </c>
      <c r="BP613">
        <v>88082</v>
      </c>
      <c r="BQ613">
        <v>93114</v>
      </c>
      <c r="BR613">
        <v>98146</v>
      </c>
      <c r="BS613">
        <v>103178</v>
      </c>
      <c r="BT613">
        <v>108210</v>
      </c>
      <c r="BU613">
        <v>113242</v>
      </c>
      <c r="BV613">
        <v>118274</v>
      </c>
    </row>
    <row r="614" spans="1:74" x14ac:dyDescent="0.35">
      <c r="A614" s="298" t="s">
        <v>804</v>
      </c>
      <c r="C614" s="300">
        <v>39900</v>
      </c>
      <c r="D614" s="300">
        <v>39900</v>
      </c>
      <c r="E614" s="300">
        <v>45885</v>
      </c>
      <c r="F614" s="300">
        <v>45885</v>
      </c>
      <c r="G614" s="300">
        <v>45885</v>
      </c>
      <c r="H614" s="300">
        <v>45885</v>
      </c>
      <c r="I614" s="300">
        <v>47100</v>
      </c>
      <c r="J614" s="300">
        <v>50100</v>
      </c>
      <c r="K614" s="300">
        <v>53150</v>
      </c>
      <c r="L614" s="300">
        <v>56200</v>
      </c>
      <c r="M614" s="300">
        <v>59250</v>
      </c>
      <c r="N614" s="300">
        <v>62250</v>
      </c>
      <c r="O614" s="300">
        <v>65300</v>
      </c>
      <c r="P614" s="300">
        <v>68350</v>
      </c>
      <c r="Q614" s="300">
        <v>71350</v>
      </c>
      <c r="S614" s="381">
        <v>37950</v>
      </c>
      <c r="T614" s="382">
        <v>50100</v>
      </c>
      <c r="U614" s="382">
        <v>53136</v>
      </c>
      <c r="V614" s="382">
        <v>56172</v>
      </c>
      <c r="W614" s="382">
        <v>59208</v>
      </c>
      <c r="X614" s="382">
        <v>62244</v>
      </c>
      <c r="Y614" s="382">
        <v>65280</v>
      </c>
      <c r="Z614" s="382">
        <v>68316</v>
      </c>
      <c r="AA614" s="383">
        <v>71352</v>
      </c>
      <c r="AB614" s="381">
        <v>60700</v>
      </c>
      <c r="AC614" s="382">
        <v>80100</v>
      </c>
      <c r="AD614" s="382">
        <v>84956</v>
      </c>
      <c r="AE614" s="382">
        <v>89812</v>
      </c>
      <c r="AF614" s="382">
        <v>94668</v>
      </c>
      <c r="AG614" s="382">
        <v>99524</v>
      </c>
      <c r="AH614" s="382">
        <v>104380</v>
      </c>
      <c r="AI614" s="382">
        <v>109236</v>
      </c>
      <c r="AJ614" s="383">
        <v>114092</v>
      </c>
      <c r="AL614" s="381">
        <v>39800</v>
      </c>
      <c r="AM614" s="382">
        <v>52550</v>
      </c>
      <c r="AN614" s="382">
        <v>55734</v>
      </c>
      <c r="AO614" s="382">
        <v>58918</v>
      </c>
      <c r="AP614" s="382">
        <v>62102</v>
      </c>
      <c r="AQ614" s="382">
        <v>65286</v>
      </c>
      <c r="AR614" s="382">
        <v>68470</v>
      </c>
      <c r="AS614" s="382">
        <v>71654</v>
      </c>
      <c r="AT614" s="383">
        <v>74838</v>
      </c>
      <c r="AU614" s="381">
        <v>63700</v>
      </c>
      <c r="AV614" s="382">
        <v>84100</v>
      </c>
      <c r="AW614" s="382">
        <v>89196</v>
      </c>
      <c r="AX614" s="382">
        <v>94292</v>
      </c>
      <c r="AY614" s="382">
        <v>99388</v>
      </c>
      <c r="AZ614" s="382">
        <v>104484</v>
      </c>
      <c r="BA614" s="382">
        <v>109580</v>
      </c>
      <c r="BB614" s="382">
        <v>114676</v>
      </c>
      <c r="BC614" s="383">
        <v>119772</v>
      </c>
      <c r="BE614">
        <v>43500</v>
      </c>
      <c r="BF614">
        <v>57450</v>
      </c>
      <c r="BG614">
        <v>60930</v>
      </c>
      <c r="BH614">
        <v>64410</v>
      </c>
      <c r="BI614">
        <v>67890</v>
      </c>
      <c r="BJ614">
        <v>71370</v>
      </c>
      <c r="BK614">
        <v>74850</v>
      </c>
      <c r="BL614">
        <v>78330</v>
      </c>
      <c r="BM614">
        <v>81810</v>
      </c>
      <c r="BN614">
        <v>69600</v>
      </c>
      <c r="BO614">
        <v>91850</v>
      </c>
      <c r="BP614">
        <v>97418</v>
      </c>
      <c r="BQ614">
        <v>102986</v>
      </c>
      <c r="BR614">
        <v>108554</v>
      </c>
      <c r="BS614">
        <v>114122</v>
      </c>
      <c r="BT614">
        <v>119690</v>
      </c>
      <c r="BU614">
        <v>125258</v>
      </c>
      <c r="BV614">
        <v>130826</v>
      </c>
    </row>
    <row r="615" spans="1:74" x14ac:dyDescent="0.35">
      <c r="A615" s="298" t="s">
        <v>805</v>
      </c>
      <c r="C615" s="300">
        <v>39900</v>
      </c>
      <c r="D615" s="300">
        <v>39900</v>
      </c>
      <c r="E615" s="300">
        <v>45885</v>
      </c>
      <c r="F615" s="300">
        <v>45885</v>
      </c>
      <c r="G615" s="300">
        <v>45885</v>
      </c>
      <c r="H615" s="300">
        <v>45885</v>
      </c>
      <c r="I615" s="300">
        <v>45885</v>
      </c>
      <c r="J615" s="300">
        <v>47300</v>
      </c>
      <c r="K615" s="300">
        <v>50150</v>
      </c>
      <c r="L615" s="300">
        <v>53000</v>
      </c>
      <c r="M615" s="300">
        <v>55850</v>
      </c>
      <c r="N615" s="300">
        <v>58750</v>
      </c>
      <c r="O615" s="300">
        <v>61600</v>
      </c>
      <c r="P615" s="300">
        <v>64450</v>
      </c>
      <c r="Q615" s="300">
        <v>67350</v>
      </c>
      <c r="S615" s="381">
        <v>35800</v>
      </c>
      <c r="T615" s="382">
        <v>47300</v>
      </c>
      <c r="U615" s="382">
        <v>50164</v>
      </c>
      <c r="V615" s="382">
        <v>53028</v>
      </c>
      <c r="W615" s="382">
        <v>55892</v>
      </c>
      <c r="X615" s="382">
        <v>58756</v>
      </c>
      <c r="Y615" s="382">
        <v>61620</v>
      </c>
      <c r="Z615" s="382">
        <v>64484</v>
      </c>
      <c r="AA615" s="383">
        <v>67348</v>
      </c>
      <c r="AB615" s="381">
        <v>57300</v>
      </c>
      <c r="AC615" s="382">
        <v>75650</v>
      </c>
      <c r="AD615" s="382">
        <v>80234</v>
      </c>
      <c r="AE615" s="382">
        <v>84818</v>
      </c>
      <c r="AF615" s="382">
        <v>89402</v>
      </c>
      <c r="AG615" s="382">
        <v>93986</v>
      </c>
      <c r="AH615" s="382">
        <v>98570</v>
      </c>
      <c r="AI615" s="382">
        <v>103154</v>
      </c>
      <c r="AJ615" s="383">
        <v>107738</v>
      </c>
      <c r="AL615" s="381">
        <v>35800</v>
      </c>
      <c r="AM615" s="382">
        <v>47300</v>
      </c>
      <c r="AN615" s="382">
        <v>50164</v>
      </c>
      <c r="AO615" s="382">
        <v>53028</v>
      </c>
      <c r="AP615" s="382">
        <v>55892</v>
      </c>
      <c r="AQ615" s="382">
        <v>58756</v>
      </c>
      <c r="AR615" s="382">
        <v>61620</v>
      </c>
      <c r="AS615" s="382">
        <v>64484</v>
      </c>
      <c r="AT615" s="383">
        <v>67348</v>
      </c>
      <c r="AU615" s="381">
        <v>57300</v>
      </c>
      <c r="AV615" s="382">
        <v>75650</v>
      </c>
      <c r="AW615" s="382">
        <v>80234</v>
      </c>
      <c r="AX615" s="382">
        <v>84818</v>
      </c>
      <c r="AY615" s="382">
        <v>89402</v>
      </c>
      <c r="AZ615" s="382">
        <v>93986</v>
      </c>
      <c r="BA615" s="382">
        <v>98570</v>
      </c>
      <c r="BB615" s="382">
        <v>103154</v>
      </c>
      <c r="BC615" s="383">
        <v>107738</v>
      </c>
      <c r="BE615">
        <v>39300</v>
      </c>
      <c r="BF615">
        <v>51900</v>
      </c>
      <c r="BG615">
        <v>55044</v>
      </c>
      <c r="BH615">
        <v>58188</v>
      </c>
      <c r="BI615">
        <v>61332</v>
      </c>
      <c r="BJ615">
        <v>64476</v>
      </c>
      <c r="BK615">
        <v>67620</v>
      </c>
      <c r="BL615">
        <v>70764</v>
      </c>
      <c r="BM615">
        <v>73908</v>
      </c>
      <c r="BN615">
        <v>62900</v>
      </c>
      <c r="BO615">
        <v>83050</v>
      </c>
      <c r="BP615">
        <v>88082</v>
      </c>
      <c r="BQ615">
        <v>93114</v>
      </c>
      <c r="BR615">
        <v>98146</v>
      </c>
      <c r="BS615">
        <v>103178</v>
      </c>
      <c r="BT615">
        <v>108210</v>
      </c>
      <c r="BU615">
        <v>113242</v>
      </c>
      <c r="BV615">
        <v>118274</v>
      </c>
    </row>
    <row r="616" spans="1:74" x14ac:dyDescent="0.35">
      <c r="A616" s="298" t="s">
        <v>806</v>
      </c>
      <c r="C616" s="300">
        <v>39900</v>
      </c>
      <c r="D616" s="300">
        <v>39900</v>
      </c>
      <c r="E616" s="300">
        <v>45885</v>
      </c>
      <c r="F616" s="300">
        <v>45885</v>
      </c>
      <c r="G616" s="300">
        <v>45885</v>
      </c>
      <c r="H616" s="300">
        <v>45885</v>
      </c>
      <c r="I616" s="300">
        <v>45885</v>
      </c>
      <c r="J616" s="300">
        <v>47300</v>
      </c>
      <c r="K616" s="300">
        <v>50150</v>
      </c>
      <c r="L616" s="300">
        <v>53000</v>
      </c>
      <c r="M616" s="300">
        <v>55850</v>
      </c>
      <c r="N616" s="300">
        <v>58750</v>
      </c>
      <c r="O616" s="300">
        <v>61600</v>
      </c>
      <c r="P616" s="300">
        <v>64450</v>
      </c>
      <c r="Q616" s="300">
        <v>67350</v>
      </c>
      <c r="S616" s="381">
        <v>35800</v>
      </c>
      <c r="T616" s="382">
        <v>47300</v>
      </c>
      <c r="U616" s="382">
        <v>50164</v>
      </c>
      <c r="V616" s="382">
        <v>53028</v>
      </c>
      <c r="W616" s="382">
        <v>55892</v>
      </c>
      <c r="X616" s="382">
        <v>58756</v>
      </c>
      <c r="Y616" s="382">
        <v>61620</v>
      </c>
      <c r="Z616" s="382">
        <v>64484</v>
      </c>
      <c r="AA616" s="383">
        <v>67348</v>
      </c>
      <c r="AB616" s="381">
        <v>57300</v>
      </c>
      <c r="AC616" s="382">
        <v>75650</v>
      </c>
      <c r="AD616" s="382">
        <v>80234</v>
      </c>
      <c r="AE616" s="382">
        <v>84818</v>
      </c>
      <c r="AF616" s="382">
        <v>89402</v>
      </c>
      <c r="AG616" s="382">
        <v>93986</v>
      </c>
      <c r="AH616" s="382">
        <v>98570</v>
      </c>
      <c r="AI616" s="382">
        <v>103154</v>
      </c>
      <c r="AJ616" s="383">
        <v>107738</v>
      </c>
      <c r="AL616" s="381">
        <v>35800</v>
      </c>
      <c r="AM616" s="382">
        <v>47300</v>
      </c>
      <c r="AN616" s="382">
        <v>50164</v>
      </c>
      <c r="AO616" s="382">
        <v>53028</v>
      </c>
      <c r="AP616" s="382">
        <v>55892</v>
      </c>
      <c r="AQ616" s="382">
        <v>58756</v>
      </c>
      <c r="AR616" s="382">
        <v>61620</v>
      </c>
      <c r="AS616" s="382">
        <v>64484</v>
      </c>
      <c r="AT616" s="383">
        <v>67348</v>
      </c>
      <c r="AU616" s="381">
        <v>57300</v>
      </c>
      <c r="AV616" s="382">
        <v>75650</v>
      </c>
      <c r="AW616" s="382">
        <v>80234</v>
      </c>
      <c r="AX616" s="382">
        <v>84818</v>
      </c>
      <c r="AY616" s="382">
        <v>89402</v>
      </c>
      <c r="AZ616" s="382">
        <v>93986</v>
      </c>
      <c r="BA616" s="382">
        <v>98570</v>
      </c>
      <c r="BB616" s="382">
        <v>103154</v>
      </c>
      <c r="BC616" s="383">
        <v>107738</v>
      </c>
      <c r="BE616">
        <v>39300</v>
      </c>
      <c r="BF616">
        <v>51900</v>
      </c>
      <c r="BG616">
        <v>55044</v>
      </c>
      <c r="BH616">
        <v>58188</v>
      </c>
      <c r="BI616">
        <v>61332</v>
      </c>
      <c r="BJ616">
        <v>64476</v>
      </c>
      <c r="BK616">
        <v>67620</v>
      </c>
      <c r="BL616">
        <v>70764</v>
      </c>
      <c r="BM616">
        <v>73908</v>
      </c>
      <c r="BN616">
        <v>62900</v>
      </c>
      <c r="BO616">
        <v>83050</v>
      </c>
      <c r="BP616">
        <v>88082</v>
      </c>
      <c r="BQ616">
        <v>93114</v>
      </c>
      <c r="BR616">
        <v>98146</v>
      </c>
      <c r="BS616">
        <v>103178</v>
      </c>
      <c r="BT616">
        <v>108210</v>
      </c>
      <c r="BU616">
        <v>113242</v>
      </c>
      <c r="BV616">
        <v>118274</v>
      </c>
    </row>
    <row r="617" spans="1:74" x14ac:dyDescent="0.35">
      <c r="A617" s="298" t="s">
        <v>807</v>
      </c>
      <c r="C617" s="300">
        <v>39900</v>
      </c>
      <c r="D617" s="300">
        <v>39900</v>
      </c>
      <c r="E617" s="300">
        <v>45885</v>
      </c>
      <c r="F617" s="300">
        <v>45885</v>
      </c>
      <c r="G617" s="300">
        <v>45885</v>
      </c>
      <c r="H617" s="300">
        <v>45885</v>
      </c>
      <c r="I617" s="300">
        <v>45885</v>
      </c>
      <c r="J617" s="300">
        <v>47300</v>
      </c>
      <c r="K617" s="300">
        <v>50150</v>
      </c>
      <c r="L617" s="300">
        <v>53000</v>
      </c>
      <c r="M617" s="300">
        <v>55850</v>
      </c>
      <c r="N617" s="300">
        <v>58750</v>
      </c>
      <c r="O617" s="300">
        <v>61600</v>
      </c>
      <c r="P617" s="300">
        <v>64450</v>
      </c>
      <c r="Q617" s="300">
        <v>67350</v>
      </c>
      <c r="S617" s="381">
        <v>35800</v>
      </c>
      <c r="T617" s="382">
        <v>47300</v>
      </c>
      <c r="U617" s="382">
        <v>50164</v>
      </c>
      <c r="V617" s="382">
        <v>53028</v>
      </c>
      <c r="W617" s="382">
        <v>55892</v>
      </c>
      <c r="X617" s="382">
        <v>58756</v>
      </c>
      <c r="Y617" s="382">
        <v>61620</v>
      </c>
      <c r="Z617" s="382">
        <v>64484</v>
      </c>
      <c r="AA617" s="383">
        <v>67348</v>
      </c>
      <c r="AB617" s="381">
        <v>57300</v>
      </c>
      <c r="AC617" s="382">
        <v>75650</v>
      </c>
      <c r="AD617" s="382">
        <v>80234</v>
      </c>
      <c r="AE617" s="382">
        <v>84818</v>
      </c>
      <c r="AF617" s="382">
        <v>89402</v>
      </c>
      <c r="AG617" s="382">
        <v>93986</v>
      </c>
      <c r="AH617" s="382">
        <v>98570</v>
      </c>
      <c r="AI617" s="382">
        <v>103154</v>
      </c>
      <c r="AJ617" s="383">
        <v>107738</v>
      </c>
      <c r="AL617" s="381">
        <v>35800</v>
      </c>
      <c r="AM617" s="382">
        <v>47300</v>
      </c>
      <c r="AN617" s="382">
        <v>50164</v>
      </c>
      <c r="AO617" s="382">
        <v>53028</v>
      </c>
      <c r="AP617" s="382">
        <v>55892</v>
      </c>
      <c r="AQ617" s="382">
        <v>58756</v>
      </c>
      <c r="AR617" s="382">
        <v>61620</v>
      </c>
      <c r="AS617" s="382">
        <v>64484</v>
      </c>
      <c r="AT617" s="383">
        <v>67348</v>
      </c>
      <c r="AU617" s="381">
        <v>57300</v>
      </c>
      <c r="AV617" s="382">
        <v>75650</v>
      </c>
      <c r="AW617" s="382">
        <v>80234</v>
      </c>
      <c r="AX617" s="382">
        <v>84818</v>
      </c>
      <c r="AY617" s="382">
        <v>89402</v>
      </c>
      <c r="AZ617" s="382">
        <v>93986</v>
      </c>
      <c r="BA617" s="382">
        <v>98570</v>
      </c>
      <c r="BB617" s="382">
        <v>103154</v>
      </c>
      <c r="BC617" s="383">
        <v>107738</v>
      </c>
      <c r="BE617">
        <v>39300</v>
      </c>
      <c r="BF617">
        <v>51900</v>
      </c>
      <c r="BG617">
        <v>55044</v>
      </c>
      <c r="BH617">
        <v>58188</v>
      </c>
      <c r="BI617">
        <v>61332</v>
      </c>
      <c r="BJ617">
        <v>64476</v>
      </c>
      <c r="BK617">
        <v>67620</v>
      </c>
      <c r="BL617">
        <v>70764</v>
      </c>
      <c r="BM617">
        <v>73908</v>
      </c>
      <c r="BN617">
        <v>62900</v>
      </c>
      <c r="BO617">
        <v>83050</v>
      </c>
      <c r="BP617">
        <v>88082</v>
      </c>
      <c r="BQ617">
        <v>93114</v>
      </c>
      <c r="BR617">
        <v>98146</v>
      </c>
      <c r="BS617">
        <v>103178</v>
      </c>
      <c r="BT617">
        <v>108210</v>
      </c>
      <c r="BU617">
        <v>113242</v>
      </c>
      <c r="BV617">
        <v>118274</v>
      </c>
    </row>
    <row r="618" spans="1:74" x14ac:dyDescent="0.35">
      <c r="A618" s="298" t="s">
        <v>808</v>
      </c>
      <c r="C618" s="300">
        <v>39900</v>
      </c>
      <c r="D618" s="300">
        <v>39900</v>
      </c>
      <c r="E618" s="300">
        <v>45885</v>
      </c>
      <c r="F618" s="300">
        <v>45885</v>
      </c>
      <c r="G618" s="300">
        <v>45885</v>
      </c>
      <c r="H618" s="300">
        <v>45885</v>
      </c>
      <c r="I618" s="300">
        <v>45885</v>
      </c>
      <c r="J618" s="300">
        <v>47300</v>
      </c>
      <c r="K618" s="300">
        <v>50150</v>
      </c>
      <c r="L618" s="300">
        <v>53000</v>
      </c>
      <c r="M618" s="300">
        <v>55850</v>
      </c>
      <c r="N618" s="300">
        <v>58750</v>
      </c>
      <c r="O618" s="300">
        <v>61600</v>
      </c>
      <c r="P618" s="300">
        <v>64450</v>
      </c>
      <c r="Q618" s="300">
        <v>67350</v>
      </c>
      <c r="S618" s="381">
        <v>35800</v>
      </c>
      <c r="T618" s="382">
        <v>47300</v>
      </c>
      <c r="U618" s="382">
        <v>50164</v>
      </c>
      <c r="V618" s="382">
        <v>53028</v>
      </c>
      <c r="W618" s="382">
        <v>55892</v>
      </c>
      <c r="X618" s="382">
        <v>58756</v>
      </c>
      <c r="Y618" s="382">
        <v>61620</v>
      </c>
      <c r="Z618" s="382">
        <v>64484</v>
      </c>
      <c r="AA618" s="383">
        <v>67348</v>
      </c>
      <c r="AB618" s="381">
        <v>57300</v>
      </c>
      <c r="AC618" s="382">
        <v>75650</v>
      </c>
      <c r="AD618" s="382">
        <v>80234</v>
      </c>
      <c r="AE618" s="382">
        <v>84818</v>
      </c>
      <c r="AF618" s="382">
        <v>89402</v>
      </c>
      <c r="AG618" s="382">
        <v>93986</v>
      </c>
      <c r="AH618" s="382">
        <v>98570</v>
      </c>
      <c r="AI618" s="382">
        <v>103154</v>
      </c>
      <c r="AJ618" s="383">
        <v>107738</v>
      </c>
      <c r="AL618" s="381">
        <v>35800</v>
      </c>
      <c r="AM618" s="382">
        <v>47300</v>
      </c>
      <c r="AN618" s="382">
        <v>50164</v>
      </c>
      <c r="AO618" s="382">
        <v>53028</v>
      </c>
      <c r="AP618" s="382">
        <v>55892</v>
      </c>
      <c r="AQ618" s="382">
        <v>58756</v>
      </c>
      <c r="AR618" s="382">
        <v>61620</v>
      </c>
      <c r="AS618" s="382">
        <v>64484</v>
      </c>
      <c r="AT618" s="383">
        <v>67348</v>
      </c>
      <c r="AU618" s="381">
        <v>57300</v>
      </c>
      <c r="AV618" s="382">
        <v>75650</v>
      </c>
      <c r="AW618" s="382">
        <v>80234</v>
      </c>
      <c r="AX618" s="382">
        <v>84818</v>
      </c>
      <c r="AY618" s="382">
        <v>89402</v>
      </c>
      <c r="AZ618" s="382">
        <v>93986</v>
      </c>
      <c r="BA618" s="382">
        <v>98570</v>
      </c>
      <c r="BB618" s="382">
        <v>103154</v>
      </c>
      <c r="BC618" s="383">
        <v>107738</v>
      </c>
      <c r="BE618">
        <v>39300</v>
      </c>
      <c r="BF618">
        <v>51900</v>
      </c>
      <c r="BG618">
        <v>55044</v>
      </c>
      <c r="BH618">
        <v>58188</v>
      </c>
      <c r="BI618">
        <v>61332</v>
      </c>
      <c r="BJ618">
        <v>64476</v>
      </c>
      <c r="BK618">
        <v>67620</v>
      </c>
      <c r="BL618">
        <v>70764</v>
      </c>
      <c r="BM618">
        <v>73908</v>
      </c>
      <c r="BN618">
        <v>62900</v>
      </c>
      <c r="BO618">
        <v>83050</v>
      </c>
      <c r="BP618">
        <v>88082</v>
      </c>
      <c r="BQ618">
        <v>93114</v>
      </c>
      <c r="BR618">
        <v>98146</v>
      </c>
      <c r="BS618">
        <v>103178</v>
      </c>
      <c r="BT618">
        <v>108210</v>
      </c>
      <c r="BU618">
        <v>113242</v>
      </c>
      <c r="BV618">
        <v>118274</v>
      </c>
    </row>
    <row r="619" spans="1:74" x14ac:dyDescent="0.35">
      <c r="A619" s="298" t="s">
        <v>809</v>
      </c>
      <c r="C619" s="300">
        <v>41050</v>
      </c>
      <c r="D619" s="300">
        <v>41050</v>
      </c>
      <c r="E619" s="300">
        <v>47207.5</v>
      </c>
      <c r="F619" s="300">
        <v>47207.5</v>
      </c>
      <c r="G619" s="300">
        <v>47207.5</v>
      </c>
      <c r="H619" s="300">
        <v>47650</v>
      </c>
      <c r="I619" s="300">
        <v>50950</v>
      </c>
      <c r="J619" s="300">
        <v>54200</v>
      </c>
      <c r="K619" s="300">
        <v>57500</v>
      </c>
      <c r="L619" s="300">
        <v>60800</v>
      </c>
      <c r="M619" s="300">
        <v>64050</v>
      </c>
      <c r="N619" s="300">
        <v>67350</v>
      </c>
      <c r="O619" s="300">
        <v>70650</v>
      </c>
      <c r="P619" s="300">
        <v>73900</v>
      </c>
      <c r="Q619" s="300">
        <v>77200</v>
      </c>
      <c r="S619" s="381">
        <v>41050</v>
      </c>
      <c r="T619" s="382">
        <v>54200</v>
      </c>
      <c r="U619" s="382">
        <v>57484</v>
      </c>
      <c r="V619" s="382">
        <v>60768</v>
      </c>
      <c r="W619" s="382">
        <v>64052</v>
      </c>
      <c r="X619" s="382">
        <v>67336</v>
      </c>
      <c r="Y619" s="382">
        <v>70620</v>
      </c>
      <c r="Z619" s="382">
        <v>73904</v>
      </c>
      <c r="AA619" s="383">
        <v>77188</v>
      </c>
      <c r="AB619" s="381">
        <v>65700</v>
      </c>
      <c r="AC619" s="382">
        <v>86700</v>
      </c>
      <c r="AD619" s="382">
        <v>91956</v>
      </c>
      <c r="AE619" s="382">
        <v>97212</v>
      </c>
      <c r="AF619" s="382">
        <v>102468</v>
      </c>
      <c r="AG619" s="382">
        <v>107724</v>
      </c>
      <c r="AH619" s="382">
        <v>112980</v>
      </c>
      <c r="AI619" s="382">
        <v>118236</v>
      </c>
      <c r="AJ619" s="383">
        <v>123492</v>
      </c>
      <c r="AL619" s="381">
        <v>41250</v>
      </c>
      <c r="AM619" s="382">
        <v>54450</v>
      </c>
      <c r="AN619" s="382">
        <v>57750</v>
      </c>
      <c r="AO619" s="382">
        <v>61050</v>
      </c>
      <c r="AP619" s="382">
        <v>64350</v>
      </c>
      <c r="AQ619" s="382">
        <v>67650</v>
      </c>
      <c r="AR619" s="382">
        <v>70950</v>
      </c>
      <c r="AS619" s="382">
        <v>74250</v>
      </c>
      <c r="AT619" s="383">
        <v>77550</v>
      </c>
      <c r="AU619" s="381">
        <v>66000</v>
      </c>
      <c r="AV619" s="382">
        <v>87100</v>
      </c>
      <c r="AW619" s="382">
        <v>92380</v>
      </c>
      <c r="AX619" s="382">
        <v>97660</v>
      </c>
      <c r="AY619" s="382">
        <v>102940</v>
      </c>
      <c r="AZ619" s="382">
        <v>108220</v>
      </c>
      <c r="BA619" s="382">
        <v>113500</v>
      </c>
      <c r="BB619" s="382">
        <v>118780</v>
      </c>
      <c r="BC619" s="383">
        <v>124060</v>
      </c>
      <c r="BE619">
        <v>45300</v>
      </c>
      <c r="BF619">
        <v>59800</v>
      </c>
      <c r="BG619">
        <v>63424</v>
      </c>
      <c r="BH619">
        <v>67048</v>
      </c>
      <c r="BI619">
        <v>70672</v>
      </c>
      <c r="BJ619">
        <v>74296</v>
      </c>
      <c r="BK619">
        <v>77920</v>
      </c>
      <c r="BL619">
        <v>81544</v>
      </c>
      <c r="BM619">
        <v>85168</v>
      </c>
      <c r="BN619">
        <v>72500</v>
      </c>
      <c r="BO619">
        <v>95700</v>
      </c>
      <c r="BP619">
        <v>101500</v>
      </c>
      <c r="BQ619">
        <v>107300</v>
      </c>
      <c r="BR619">
        <v>113100</v>
      </c>
      <c r="BS619">
        <v>118900</v>
      </c>
      <c r="BT619">
        <v>124700</v>
      </c>
      <c r="BU619">
        <v>130500</v>
      </c>
      <c r="BV619">
        <v>136300</v>
      </c>
    </row>
    <row r="620" spans="1:74" x14ac:dyDescent="0.35">
      <c r="A620" s="298" t="s">
        <v>810</v>
      </c>
      <c r="C620" s="300">
        <v>44100</v>
      </c>
      <c r="D620" s="300">
        <v>44100</v>
      </c>
      <c r="E620" s="300">
        <v>51450</v>
      </c>
      <c r="F620" s="300">
        <v>51450</v>
      </c>
      <c r="G620" s="300">
        <v>51450</v>
      </c>
      <c r="H620" s="300">
        <v>51450</v>
      </c>
      <c r="I620" s="300">
        <v>51450</v>
      </c>
      <c r="J620" s="300">
        <v>51450</v>
      </c>
      <c r="K620" s="300">
        <v>51450</v>
      </c>
      <c r="L620" s="300">
        <v>54400</v>
      </c>
      <c r="M620" s="300">
        <v>57350</v>
      </c>
      <c r="N620" s="300">
        <v>60300</v>
      </c>
      <c r="O620" s="300">
        <v>63250</v>
      </c>
      <c r="P620" s="300">
        <v>66150</v>
      </c>
      <c r="Q620" s="300">
        <v>69100</v>
      </c>
      <c r="S620" s="381">
        <v>36750</v>
      </c>
      <c r="T620" s="382">
        <v>48550</v>
      </c>
      <c r="U620" s="382">
        <v>51490</v>
      </c>
      <c r="V620" s="382">
        <v>54430</v>
      </c>
      <c r="W620" s="382">
        <v>57370</v>
      </c>
      <c r="X620" s="382">
        <v>60310</v>
      </c>
      <c r="Y620" s="382">
        <v>63250</v>
      </c>
      <c r="Z620" s="382">
        <v>66190</v>
      </c>
      <c r="AA620" s="383">
        <v>69130</v>
      </c>
      <c r="AB620" s="381">
        <v>58800</v>
      </c>
      <c r="AC620" s="382">
        <v>77600</v>
      </c>
      <c r="AD620" s="382">
        <v>82304</v>
      </c>
      <c r="AE620" s="382">
        <v>87008</v>
      </c>
      <c r="AF620" s="382">
        <v>91712</v>
      </c>
      <c r="AG620" s="382">
        <v>96416</v>
      </c>
      <c r="AH620" s="382">
        <v>101120</v>
      </c>
      <c r="AI620" s="382">
        <v>105824</v>
      </c>
      <c r="AJ620" s="383">
        <v>110528</v>
      </c>
      <c r="AL620" s="381">
        <v>37750</v>
      </c>
      <c r="AM620" s="382">
        <v>49850</v>
      </c>
      <c r="AN620" s="382">
        <v>52870</v>
      </c>
      <c r="AO620" s="382">
        <v>55890</v>
      </c>
      <c r="AP620" s="382">
        <v>58910</v>
      </c>
      <c r="AQ620" s="382">
        <v>61930</v>
      </c>
      <c r="AR620" s="382">
        <v>64950</v>
      </c>
      <c r="AS620" s="382">
        <v>67970</v>
      </c>
      <c r="AT620" s="383">
        <v>70990</v>
      </c>
      <c r="AU620" s="381">
        <v>60400</v>
      </c>
      <c r="AV620" s="382">
        <v>79750</v>
      </c>
      <c r="AW620" s="382">
        <v>84582</v>
      </c>
      <c r="AX620" s="382">
        <v>89414</v>
      </c>
      <c r="AY620" s="382">
        <v>94246</v>
      </c>
      <c r="AZ620" s="382">
        <v>99078</v>
      </c>
      <c r="BA620" s="382">
        <v>103910</v>
      </c>
      <c r="BB620" s="382">
        <v>108742</v>
      </c>
      <c r="BC620" s="383">
        <v>113574</v>
      </c>
      <c r="BE620">
        <v>41650</v>
      </c>
      <c r="BF620">
        <v>55000</v>
      </c>
      <c r="BG620">
        <v>58332</v>
      </c>
      <c r="BH620">
        <v>61664</v>
      </c>
      <c r="BI620">
        <v>64996</v>
      </c>
      <c r="BJ620">
        <v>68328</v>
      </c>
      <c r="BK620">
        <v>71660</v>
      </c>
      <c r="BL620">
        <v>74992</v>
      </c>
      <c r="BM620">
        <v>78324</v>
      </c>
      <c r="BN620">
        <v>66650</v>
      </c>
      <c r="BO620">
        <v>88000</v>
      </c>
      <c r="BP620">
        <v>93332</v>
      </c>
      <c r="BQ620">
        <v>98664</v>
      </c>
      <c r="BR620">
        <v>103996</v>
      </c>
      <c r="BS620">
        <v>109328</v>
      </c>
      <c r="BT620">
        <v>114660</v>
      </c>
      <c r="BU620">
        <v>119992</v>
      </c>
      <c r="BV620">
        <v>125324</v>
      </c>
    </row>
    <row r="621" spans="1:74" x14ac:dyDescent="0.35">
      <c r="A621" s="298" t="s">
        <v>811</v>
      </c>
      <c r="C621" s="300">
        <v>42960</v>
      </c>
      <c r="D621" s="300">
        <v>42960</v>
      </c>
      <c r="E621" s="300">
        <v>50120</v>
      </c>
      <c r="F621" s="300">
        <v>50120</v>
      </c>
      <c r="G621" s="300">
        <v>50120</v>
      </c>
      <c r="H621" s="300">
        <v>50120</v>
      </c>
      <c r="I621" s="300">
        <v>50120</v>
      </c>
      <c r="J621" s="300">
        <v>50120</v>
      </c>
      <c r="K621" s="300">
        <v>50150</v>
      </c>
      <c r="L621" s="300">
        <v>53000</v>
      </c>
      <c r="M621" s="300">
        <v>55850</v>
      </c>
      <c r="N621" s="300">
        <v>58750</v>
      </c>
      <c r="O621" s="300">
        <v>61600</v>
      </c>
      <c r="P621" s="300">
        <v>64450</v>
      </c>
      <c r="Q621" s="300">
        <v>67350</v>
      </c>
      <c r="S621" s="381">
        <v>35800</v>
      </c>
      <c r="T621" s="382">
        <v>47300</v>
      </c>
      <c r="U621" s="382">
        <v>50164</v>
      </c>
      <c r="V621" s="382">
        <v>53028</v>
      </c>
      <c r="W621" s="382">
        <v>55892</v>
      </c>
      <c r="X621" s="382">
        <v>58756</v>
      </c>
      <c r="Y621" s="382">
        <v>61620</v>
      </c>
      <c r="Z621" s="382">
        <v>64484</v>
      </c>
      <c r="AA621" s="383">
        <v>67348</v>
      </c>
      <c r="AB621" s="381">
        <v>57300</v>
      </c>
      <c r="AC621" s="382">
        <v>75650</v>
      </c>
      <c r="AD621" s="382">
        <v>80234</v>
      </c>
      <c r="AE621" s="382">
        <v>84818</v>
      </c>
      <c r="AF621" s="382">
        <v>89402</v>
      </c>
      <c r="AG621" s="382">
        <v>93986</v>
      </c>
      <c r="AH621" s="382">
        <v>98570</v>
      </c>
      <c r="AI621" s="382">
        <v>103154</v>
      </c>
      <c r="AJ621" s="383">
        <v>107738</v>
      </c>
      <c r="AL621" s="381">
        <v>36200</v>
      </c>
      <c r="AM621" s="382">
        <v>47800</v>
      </c>
      <c r="AN621" s="382">
        <v>50696</v>
      </c>
      <c r="AO621" s="382">
        <v>53592</v>
      </c>
      <c r="AP621" s="382">
        <v>56488</v>
      </c>
      <c r="AQ621" s="382">
        <v>59384</v>
      </c>
      <c r="AR621" s="382">
        <v>62280</v>
      </c>
      <c r="AS621" s="382">
        <v>65176</v>
      </c>
      <c r="AT621" s="383">
        <v>68072</v>
      </c>
      <c r="AU621" s="381">
        <v>57900</v>
      </c>
      <c r="AV621" s="382">
        <v>76450</v>
      </c>
      <c r="AW621" s="382">
        <v>81082</v>
      </c>
      <c r="AX621" s="382">
        <v>85714</v>
      </c>
      <c r="AY621" s="382">
        <v>90346</v>
      </c>
      <c r="AZ621" s="382">
        <v>94978</v>
      </c>
      <c r="BA621" s="382">
        <v>99610</v>
      </c>
      <c r="BB621" s="382">
        <v>104242</v>
      </c>
      <c r="BC621" s="383">
        <v>108874</v>
      </c>
      <c r="BE621">
        <v>40450</v>
      </c>
      <c r="BF621">
        <v>53400</v>
      </c>
      <c r="BG621">
        <v>56636</v>
      </c>
      <c r="BH621">
        <v>59872</v>
      </c>
      <c r="BI621">
        <v>63108</v>
      </c>
      <c r="BJ621">
        <v>66344</v>
      </c>
      <c r="BK621">
        <v>69580</v>
      </c>
      <c r="BL621">
        <v>72816</v>
      </c>
      <c r="BM621">
        <v>76052</v>
      </c>
      <c r="BN621">
        <v>64700</v>
      </c>
      <c r="BO621">
        <v>85400</v>
      </c>
      <c r="BP621">
        <v>90576</v>
      </c>
      <c r="BQ621">
        <v>95752</v>
      </c>
      <c r="BR621">
        <v>100928</v>
      </c>
      <c r="BS621">
        <v>106104</v>
      </c>
      <c r="BT621">
        <v>111280</v>
      </c>
      <c r="BU621">
        <v>116456</v>
      </c>
      <c r="BV621">
        <v>121632</v>
      </c>
    </row>
    <row r="622" spans="1:74" x14ac:dyDescent="0.35">
      <c r="A622" s="298" t="s">
        <v>812</v>
      </c>
      <c r="C622" s="300">
        <v>39900</v>
      </c>
      <c r="D622" s="300">
        <v>39900</v>
      </c>
      <c r="E622" s="300">
        <v>45885</v>
      </c>
      <c r="F622" s="300">
        <v>45885</v>
      </c>
      <c r="G622" s="300">
        <v>45885</v>
      </c>
      <c r="H622" s="300">
        <v>45885</v>
      </c>
      <c r="I622" s="300">
        <v>45885</v>
      </c>
      <c r="J622" s="300">
        <v>47300</v>
      </c>
      <c r="K622" s="300">
        <v>50150</v>
      </c>
      <c r="L622" s="300">
        <v>53000</v>
      </c>
      <c r="M622" s="300">
        <v>55850</v>
      </c>
      <c r="N622" s="300">
        <v>58750</v>
      </c>
      <c r="O622" s="300">
        <v>61600</v>
      </c>
      <c r="P622" s="300">
        <v>64450</v>
      </c>
      <c r="Q622" s="300">
        <v>67350</v>
      </c>
      <c r="S622" s="381">
        <v>35800</v>
      </c>
      <c r="T622" s="382">
        <v>47300</v>
      </c>
      <c r="U622" s="382">
        <v>50164</v>
      </c>
      <c r="V622" s="382">
        <v>53028</v>
      </c>
      <c r="W622" s="382">
        <v>55892</v>
      </c>
      <c r="X622" s="382">
        <v>58756</v>
      </c>
      <c r="Y622" s="382">
        <v>61620</v>
      </c>
      <c r="Z622" s="382">
        <v>64484</v>
      </c>
      <c r="AA622" s="383">
        <v>67348</v>
      </c>
      <c r="AB622" s="381">
        <v>57300</v>
      </c>
      <c r="AC622" s="382">
        <v>75650</v>
      </c>
      <c r="AD622" s="382">
        <v>80234</v>
      </c>
      <c r="AE622" s="382">
        <v>84818</v>
      </c>
      <c r="AF622" s="382">
        <v>89402</v>
      </c>
      <c r="AG622" s="382">
        <v>93986</v>
      </c>
      <c r="AH622" s="382">
        <v>98570</v>
      </c>
      <c r="AI622" s="382">
        <v>103154</v>
      </c>
      <c r="AJ622" s="383">
        <v>107738</v>
      </c>
      <c r="AL622" s="381">
        <v>35800</v>
      </c>
      <c r="AM622" s="382">
        <v>47300</v>
      </c>
      <c r="AN622" s="382">
        <v>50164</v>
      </c>
      <c r="AO622" s="382">
        <v>53028</v>
      </c>
      <c r="AP622" s="382">
        <v>55892</v>
      </c>
      <c r="AQ622" s="382">
        <v>58756</v>
      </c>
      <c r="AR622" s="382">
        <v>61620</v>
      </c>
      <c r="AS622" s="382">
        <v>64484</v>
      </c>
      <c r="AT622" s="383">
        <v>67348</v>
      </c>
      <c r="AU622" s="381">
        <v>57300</v>
      </c>
      <c r="AV622" s="382">
        <v>75650</v>
      </c>
      <c r="AW622" s="382">
        <v>80234</v>
      </c>
      <c r="AX622" s="382">
        <v>84818</v>
      </c>
      <c r="AY622" s="382">
        <v>89402</v>
      </c>
      <c r="AZ622" s="382">
        <v>93986</v>
      </c>
      <c r="BA622" s="382">
        <v>98570</v>
      </c>
      <c r="BB622" s="382">
        <v>103154</v>
      </c>
      <c r="BC622" s="383">
        <v>107738</v>
      </c>
      <c r="BE622">
        <v>39750</v>
      </c>
      <c r="BF622">
        <v>52500</v>
      </c>
      <c r="BG622">
        <v>55680</v>
      </c>
      <c r="BH622">
        <v>58860</v>
      </c>
      <c r="BI622">
        <v>62040</v>
      </c>
      <c r="BJ622">
        <v>65220</v>
      </c>
      <c r="BK622">
        <v>68400</v>
      </c>
      <c r="BL622">
        <v>71580</v>
      </c>
      <c r="BM622">
        <v>74760</v>
      </c>
      <c r="BN622">
        <v>63600</v>
      </c>
      <c r="BO622">
        <v>83950</v>
      </c>
      <c r="BP622">
        <v>89038</v>
      </c>
      <c r="BQ622">
        <v>94126</v>
      </c>
      <c r="BR622">
        <v>99214</v>
      </c>
      <c r="BS622">
        <v>104302</v>
      </c>
      <c r="BT622">
        <v>109390</v>
      </c>
      <c r="BU622">
        <v>114478</v>
      </c>
      <c r="BV622">
        <v>119566</v>
      </c>
    </row>
    <row r="623" spans="1:74" x14ac:dyDescent="0.35">
      <c r="A623" s="298" t="s">
        <v>813</v>
      </c>
      <c r="C623" s="300">
        <v>44580</v>
      </c>
      <c r="D623" s="300">
        <v>44580</v>
      </c>
      <c r="E623" s="300">
        <v>52010</v>
      </c>
      <c r="F623" s="300">
        <v>52010</v>
      </c>
      <c r="G623" s="300">
        <v>52010</v>
      </c>
      <c r="H623" s="300">
        <v>52010</v>
      </c>
      <c r="I623" s="300">
        <v>52010</v>
      </c>
      <c r="J623" s="300">
        <v>52010</v>
      </c>
      <c r="K623" s="300">
        <v>52050</v>
      </c>
      <c r="L623" s="300">
        <v>55000</v>
      </c>
      <c r="M623" s="300">
        <v>58000</v>
      </c>
      <c r="N623" s="300">
        <v>60950</v>
      </c>
      <c r="O623" s="300">
        <v>63900</v>
      </c>
      <c r="P623" s="300">
        <v>66900</v>
      </c>
      <c r="Q623" s="300">
        <v>69850</v>
      </c>
      <c r="S623" s="381">
        <v>37150</v>
      </c>
      <c r="T623" s="382">
        <v>49050</v>
      </c>
      <c r="U623" s="382">
        <v>52022</v>
      </c>
      <c r="V623" s="382">
        <v>54994</v>
      </c>
      <c r="W623" s="382">
        <v>57966</v>
      </c>
      <c r="X623" s="382">
        <v>60938</v>
      </c>
      <c r="Y623" s="382">
        <v>63910</v>
      </c>
      <c r="Z623" s="382">
        <v>66882</v>
      </c>
      <c r="AA623" s="383">
        <v>69854</v>
      </c>
      <c r="AB623" s="381">
        <v>59450</v>
      </c>
      <c r="AC623" s="382">
        <v>78450</v>
      </c>
      <c r="AD623" s="382">
        <v>83206</v>
      </c>
      <c r="AE623" s="382">
        <v>87962</v>
      </c>
      <c r="AF623" s="382">
        <v>92718</v>
      </c>
      <c r="AG623" s="382">
        <v>97474</v>
      </c>
      <c r="AH623" s="382">
        <v>102230</v>
      </c>
      <c r="AI623" s="382">
        <v>106986</v>
      </c>
      <c r="AJ623" s="383">
        <v>111742</v>
      </c>
      <c r="AL623" s="381">
        <v>37350</v>
      </c>
      <c r="AM623" s="382">
        <v>49350</v>
      </c>
      <c r="AN623" s="382">
        <v>52338</v>
      </c>
      <c r="AO623" s="382">
        <v>55326</v>
      </c>
      <c r="AP623" s="382">
        <v>58314</v>
      </c>
      <c r="AQ623" s="382">
        <v>61302</v>
      </c>
      <c r="AR623" s="382">
        <v>64290</v>
      </c>
      <c r="AS623" s="382">
        <v>67278</v>
      </c>
      <c r="AT623" s="383">
        <v>70266</v>
      </c>
      <c r="AU623" s="381">
        <v>59750</v>
      </c>
      <c r="AV623" s="382">
        <v>78850</v>
      </c>
      <c r="AW623" s="382">
        <v>83630</v>
      </c>
      <c r="AX623" s="382">
        <v>88410</v>
      </c>
      <c r="AY623" s="382">
        <v>93190</v>
      </c>
      <c r="AZ623" s="382">
        <v>97970</v>
      </c>
      <c r="BA623" s="382">
        <v>102750</v>
      </c>
      <c r="BB623" s="382">
        <v>107530</v>
      </c>
      <c r="BC623" s="383">
        <v>112310</v>
      </c>
      <c r="BE623">
        <v>40450</v>
      </c>
      <c r="BF623">
        <v>53400</v>
      </c>
      <c r="BG623">
        <v>56636</v>
      </c>
      <c r="BH623">
        <v>59872</v>
      </c>
      <c r="BI623">
        <v>63108</v>
      </c>
      <c r="BJ623">
        <v>66344</v>
      </c>
      <c r="BK623">
        <v>69580</v>
      </c>
      <c r="BL623">
        <v>72816</v>
      </c>
      <c r="BM623">
        <v>76052</v>
      </c>
      <c r="BN623">
        <v>64700</v>
      </c>
      <c r="BO623">
        <v>85400</v>
      </c>
      <c r="BP623">
        <v>90576</v>
      </c>
      <c r="BQ623">
        <v>95752</v>
      </c>
      <c r="BR623">
        <v>100928</v>
      </c>
      <c r="BS623">
        <v>106104</v>
      </c>
      <c r="BT623">
        <v>111280</v>
      </c>
      <c r="BU623">
        <v>116456</v>
      </c>
      <c r="BV623">
        <v>121632</v>
      </c>
    </row>
    <row r="624" spans="1:74" x14ac:dyDescent="0.35">
      <c r="A624" s="298" t="s">
        <v>814</v>
      </c>
      <c r="C624" s="300">
        <v>39900</v>
      </c>
      <c r="D624" s="300">
        <v>39900</v>
      </c>
      <c r="E624" s="300">
        <v>45885</v>
      </c>
      <c r="F624" s="300">
        <v>45885</v>
      </c>
      <c r="G624" s="300">
        <v>45885</v>
      </c>
      <c r="H624" s="300">
        <v>45885</v>
      </c>
      <c r="I624" s="300">
        <v>45885</v>
      </c>
      <c r="J624" s="300">
        <v>47300</v>
      </c>
      <c r="K624" s="300">
        <v>50150</v>
      </c>
      <c r="L624" s="300">
        <v>53000</v>
      </c>
      <c r="M624" s="300">
        <v>55850</v>
      </c>
      <c r="N624" s="300">
        <v>58750</v>
      </c>
      <c r="O624" s="300">
        <v>61600</v>
      </c>
      <c r="P624" s="300">
        <v>64450</v>
      </c>
      <c r="Q624" s="300">
        <v>67350</v>
      </c>
      <c r="S624" s="381">
        <v>35800</v>
      </c>
      <c r="T624" s="382">
        <v>47300</v>
      </c>
      <c r="U624" s="382">
        <v>50164</v>
      </c>
      <c r="V624" s="382">
        <v>53028</v>
      </c>
      <c r="W624" s="382">
        <v>55892</v>
      </c>
      <c r="X624" s="382">
        <v>58756</v>
      </c>
      <c r="Y624" s="382">
        <v>61620</v>
      </c>
      <c r="Z624" s="382">
        <v>64484</v>
      </c>
      <c r="AA624" s="383">
        <v>67348</v>
      </c>
      <c r="AB624" s="381">
        <v>57300</v>
      </c>
      <c r="AC624" s="382">
        <v>75650</v>
      </c>
      <c r="AD624" s="382">
        <v>80234</v>
      </c>
      <c r="AE624" s="382">
        <v>84818</v>
      </c>
      <c r="AF624" s="382">
        <v>89402</v>
      </c>
      <c r="AG624" s="382">
        <v>93986</v>
      </c>
      <c r="AH624" s="382">
        <v>98570</v>
      </c>
      <c r="AI624" s="382">
        <v>103154</v>
      </c>
      <c r="AJ624" s="383">
        <v>107738</v>
      </c>
      <c r="AL624" s="381">
        <v>35900</v>
      </c>
      <c r="AM624" s="382">
        <v>47400</v>
      </c>
      <c r="AN624" s="382">
        <v>50272</v>
      </c>
      <c r="AO624" s="382">
        <v>53144</v>
      </c>
      <c r="AP624" s="382">
        <v>56016</v>
      </c>
      <c r="AQ624" s="382">
        <v>58888</v>
      </c>
      <c r="AR624" s="382">
        <v>61760</v>
      </c>
      <c r="AS624" s="382">
        <v>64632</v>
      </c>
      <c r="AT624" s="383">
        <v>67504</v>
      </c>
      <c r="AU624" s="381">
        <v>57450</v>
      </c>
      <c r="AV624" s="382">
        <v>75850</v>
      </c>
      <c r="AW624" s="382">
        <v>80446</v>
      </c>
      <c r="AX624" s="382">
        <v>85042</v>
      </c>
      <c r="AY624" s="382">
        <v>89638</v>
      </c>
      <c r="AZ624" s="382">
        <v>94234</v>
      </c>
      <c r="BA624" s="382">
        <v>98830</v>
      </c>
      <c r="BB624" s="382">
        <v>103426</v>
      </c>
      <c r="BC624" s="383">
        <v>108022</v>
      </c>
      <c r="BE624">
        <v>40150</v>
      </c>
      <c r="BF624">
        <v>53000</v>
      </c>
      <c r="BG624">
        <v>56212</v>
      </c>
      <c r="BH624">
        <v>59424</v>
      </c>
      <c r="BI624">
        <v>62636</v>
      </c>
      <c r="BJ624">
        <v>65848</v>
      </c>
      <c r="BK624">
        <v>69060</v>
      </c>
      <c r="BL624">
        <v>72272</v>
      </c>
      <c r="BM624">
        <v>75484</v>
      </c>
      <c r="BN624">
        <v>64250</v>
      </c>
      <c r="BO624">
        <v>84800</v>
      </c>
      <c r="BP624">
        <v>89940</v>
      </c>
      <c r="BQ624">
        <v>95080</v>
      </c>
      <c r="BR624">
        <v>100220</v>
      </c>
      <c r="BS624">
        <v>105360</v>
      </c>
      <c r="BT624">
        <v>110500</v>
      </c>
      <c r="BU624">
        <v>115640</v>
      </c>
      <c r="BV624">
        <v>120780</v>
      </c>
    </row>
    <row r="625" spans="1:74" x14ac:dyDescent="0.35">
      <c r="A625" s="298" t="s">
        <v>815</v>
      </c>
      <c r="C625" s="300">
        <v>39900</v>
      </c>
      <c r="D625" s="300">
        <v>39900</v>
      </c>
      <c r="E625" s="300">
        <v>45885</v>
      </c>
      <c r="F625" s="300">
        <v>45885</v>
      </c>
      <c r="G625" s="300">
        <v>45885</v>
      </c>
      <c r="H625" s="300">
        <v>45885</v>
      </c>
      <c r="I625" s="300">
        <v>45885</v>
      </c>
      <c r="J625" s="300">
        <v>47300</v>
      </c>
      <c r="K625" s="300">
        <v>50150</v>
      </c>
      <c r="L625" s="300">
        <v>53000</v>
      </c>
      <c r="M625" s="300">
        <v>55850</v>
      </c>
      <c r="N625" s="300">
        <v>58750</v>
      </c>
      <c r="O625" s="300">
        <v>61600</v>
      </c>
      <c r="P625" s="300">
        <v>64450</v>
      </c>
      <c r="Q625" s="300">
        <v>67350</v>
      </c>
      <c r="S625" s="381">
        <v>35800</v>
      </c>
      <c r="T625" s="382">
        <v>47300</v>
      </c>
      <c r="U625" s="382">
        <v>50164</v>
      </c>
      <c r="V625" s="382">
        <v>53028</v>
      </c>
      <c r="W625" s="382">
        <v>55892</v>
      </c>
      <c r="X625" s="382">
        <v>58756</v>
      </c>
      <c r="Y625" s="382">
        <v>61620</v>
      </c>
      <c r="Z625" s="382">
        <v>64484</v>
      </c>
      <c r="AA625" s="383">
        <v>67348</v>
      </c>
      <c r="AB625" s="381">
        <v>57300</v>
      </c>
      <c r="AC625" s="382">
        <v>75650</v>
      </c>
      <c r="AD625" s="382">
        <v>80234</v>
      </c>
      <c r="AE625" s="382">
        <v>84818</v>
      </c>
      <c r="AF625" s="382">
        <v>89402</v>
      </c>
      <c r="AG625" s="382">
        <v>93986</v>
      </c>
      <c r="AH625" s="382">
        <v>98570</v>
      </c>
      <c r="AI625" s="382">
        <v>103154</v>
      </c>
      <c r="AJ625" s="383">
        <v>107738</v>
      </c>
      <c r="AL625" s="381">
        <v>37300</v>
      </c>
      <c r="AM625" s="382">
        <v>49250</v>
      </c>
      <c r="AN625" s="382">
        <v>52234</v>
      </c>
      <c r="AO625" s="382">
        <v>55218</v>
      </c>
      <c r="AP625" s="382">
        <v>58202</v>
      </c>
      <c r="AQ625" s="382">
        <v>61186</v>
      </c>
      <c r="AR625" s="382">
        <v>64170</v>
      </c>
      <c r="AS625" s="382">
        <v>67154</v>
      </c>
      <c r="AT625" s="383">
        <v>70138</v>
      </c>
      <c r="AU625" s="381">
        <v>59700</v>
      </c>
      <c r="AV625" s="382">
        <v>78800</v>
      </c>
      <c r="AW625" s="382">
        <v>83576</v>
      </c>
      <c r="AX625" s="382">
        <v>88352</v>
      </c>
      <c r="AY625" s="382">
        <v>93128</v>
      </c>
      <c r="AZ625" s="382">
        <v>97904</v>
      </c>
      <c r="BA625" s="382">
        <v>102680</v>
      </c>
      <c r="BB625" s="382">
        <v>107456</v>
      </c>
      <c r="BC625" s="383">
        <v>112232</v>
      </c>
      <c r="BE625">
        <v>40450</v>
      </c>
      <c r="BF625">
        <v>53400</v>
      </c>
      <c r="BG625">
        <v>56636</v>
      </c>
      <c r="BH625">
        <v>59872</v>
      </c>
      <c r="BI625">
        <v>63108</v>
      </c>
      <c r="BJ625">
        <v>66344</v>
      </c>
      <c r="BK625">
        <v>69580</v>
      </c>
      <c r="BL625">
        <v>72816</v>
      </c>
      <c r="BM625">
        <v>76052</v>
      </c>
      <c r="BN625">
        <v>64700</v>
      </c>
      <c r="BO625">
        <v>85400</v>
      </c>
      <c r="BP625">
        <v>90576</v>
      </c>
      <c r="BQ625">
        <v>95752</v>
      </c>
      <c r="BR625">
        <v>100928</v>
      </c>
      <c r="BS625">
        <v>106104</v>
      </c>
      <c r="BT625">
        <v>111280</v>
      </c>
      <c r="BU625">
        <v>116456</v>
      </c>
      <c r="BV625">
        <v>121632</v>
      </c>
    </row>
    <row r="626" spans="1:74" x14ac:dyDescent="0.35">
      <c r="A626" s="298" t="s">
        <v>816</v>
      </c>
      <c r="C626" s="300">
        <v>39900</v>
      </c>
      <c r="D626" s="300">
        <v>39900</v>
      </c>
      <c r="E626" s="300">
        <v>45885</v>
      </c>
      <c r="F626" s="300">
        <v>45885</v>
      </c>
      <c r="G626" s="300">
        <v>45885</v>
      </c>
      <c r="H626" s="300">
        <v>45885</v>
      </c>
      <c r="I626" s="300">
        <v>45885</v>
      </c>
      <c r="J626" s="300">
        <v>47300</v>
      </c>
      <c r="K626" s="300">
        <v>50150</v>
      </c>
      <c r="L626" s="300">
        <v>53000</v>
      </c>
      <c r="M626" s="300">
        <v>55850</v>
      </c>
      <c r="N626" s="300">
        <v>58750</v>
      </c>
      <c r="O626" s="300">
        <v>61600</v>
      </c>
      <c r="P626" s="300">
        <v>64450</v>
      </c>
      <c r="Q626" s="300">
        <v>67350</v>
      </c>
      <c r="S626" s="381">
        <v>35800</v>
      </c>
      <c r="T626" s="382">
        <v>47300</v>
      </c>
      <c r="U626" s="382">
        <v>50164</v>
      </c>
      <c r="V626" s="382">
        <v>53028</v>
      </c>
      <c r="W626" s="382">
        <v>55892</v>
      </c>
      <c r="X626" s="382">
        <v>58756</v>
      </c>
      <c r="Y626" s="382">
        <v>61620</v>
      </c>
      <c r="Z626" s="382">
        <v>64484</v>
      </c>
      <c r="AA626" s="383">
        <v>67348</v>
      </c>
      <c r="AB626" s="381">
        <v>57300</v>
      </c>
      <c r="AC626" s="382">
        <v>75650</v>
      </c>
      <c r="AD626" s="382">
        <v>80234</v>
      </c>
      <c r="AE626" s="382">
        <v>84818</v>
      </c>
      <c r="AF626" s="382">
        <v>89402</v>
      </c>
      <c r="AG626" s="382">
        <v>93986</v>
      </c>
      <c r="AH626" s="382">
        <v>98570</v>
      </c>
      <c r="AI626" s="382">
        <v>103154</v>
      </c>
      <c r="AJ626" s="383">
        <v>107738</v>
      </c>
      <c r="AL626" s="381">
        <v>35800</v>
      </c>
      <c r="AM626" s="382">
        <v>47300</v>
      </c>
      <c r="AN626" s="382">
        <v>50164</v>
      </c>
      <c r="AO626" s="382">
        <v>53028</v>
      </c>
      <c r="AP626" s="382">
        <v>55892</v>
      </c>
      <c r="AQ626" s="382">
        <v>58756</v>
      </c>
      <c r="AR626" s="382">
        <v>61620</v>
      </c>
      <c r="AS626" s="382">
        <v>64484</v>
      </c>
      <c r="AT626" s="383">
        <v>67348</v>
      </c>
      <c r="AU626" s="381">
        <v>57300</v>
      </c>
      <c r="AV626" s="382">
        <v>75650</v>
      </c>
      <c r="AW626" s="382">
        <v>80234</v>
      </c>
      <c r="AX626" s="382">
        <v>84818</v>
      </c>
      <c r="AY626" s="382">
        <v>89402</v>
      </c>
      <c r="AZ626" s="382">
        <v>93986</v>
      </c>
      <c r="BA626" s="382">
        <v>98570</v>
      </c>
      <c r="BB626" s="382">
        <v>103154</v>
      </c>
      <c r="BC626" s="383">
        <v>107738</v>
      </c>
      <c r="BE626">
        <v>39300</v>
      </c>
      <c r="BF626">
        <v>51900</v>
      </c>
      <c r="BG626">
        <v>55044</v>
      </c>
      <c r="BH626">
        <v>58188</v>
      </c>
      <c r="BI626">
        <v>61332</v>
      </c>
      <c r="BJ626">
        <v>64476</v>
      </c>
      <c r="BK626">
        <v>67620</v>
      </c>
      <c r="BL626">
        <v>70764</v>
      </c>
      <c r="BM626">
        <v>73908</v>
      </c>
      <c r="BN626">
        <v>62900</v>
      </c>
      <c r="BO626">
        <v>83050</v>
      </c>
      <c r="BP626">
        <v>88082</v>
      </c>
      <c r="BQ626">
        <v>93114</v>
      </c>
      <c r="BR626">
        <v>98146</v>
      </c>
      <c r="BS626">
        <v>103178</v>
      </c>
      <c r="BT626">
        <v>108210</v>
      </c>
      <c r="BU626">
        <v>113242</v>
      </c>
      <c r="BV626">
        <v>118274</v>
      </c>
    </row>
    <row r="627" spans="1:74" x14ac:dyDescent="0.35">
      <c r="A627" s="298" t="s">
        <v>817</v>
      </c>
      <c r="C627" s="300">
        <v>39900</v>
      </c>
      <c r="D627" s="300">
        <v>39900</v>
      </c>
      <c r="E627" s="300">
        <v>45885</v>
      </c>
      <c r="F627" s="300">
        <v>45885</v>
      </c>
      <c r="G627" s="300">
        <v>45885</v>
      </c>
      <c r="H627" s="300">
        <v>45885</v>
      </c>
      <c r="I627" s="300">
        <v>45885</v>
      </c>
      <c r="J627" s="300">
        <v>47300</v>
      </c>
      <c r="K627" s="300">
        <v>50150</v>
      </c>
      <c r="L627" s="300">
        <v>53000</v>
      </c>
      <c r="M627" s="300">
        <v>55850</v>
      </c>
      <c r="N627" s="300">
        <v>58750</v>
      </c>
      <c r="O627" s="300">
        <v>61600</v>
      </c>
      <c r="P627" s="300">
        <v>64450</v>
      </c>
      <c r="Q627" s="300">
        <v>67350</v>
      </c>
      <c r="S627" s="381">
        <v>35800</v>
      </c>
      <c r="T627" s="382">
        <v>47300</v>
      </c>
      <c r="U627" s="382">
        <v>50164</v>
      </c>
      <c r="V627" s="382">
        <v>53028</v>
      </c>
      <c r="W627" s="382">
        <v>55892</v>
      </c>
      <c r="X627" s="382">
        <v>58756</v>
      </c>
      <c r="Y627" s="382">
        <v>61620</v>
      </c>
      <c r="Z627" s="382">
        <v>64484</v>
      </c>
      <c r="AA627" s="383">
        <v>67348</v>
      </c>
      <c r="AB627" s="381">
        <v>57300</v>
      </c>
      <c r="AC627" s="382">
        <v>75650</v>
      </c>
      <c r="AD627" s="382">
        <v>80234</v>
      </c>
      <c r="AE627" s="382">
        <v>84818</v>
      </c>
      <c r="AF627" s="382">
        <v>89402</v>
      </c>
      <c r="AG627" s="382">
        <v>93986</v>
      </c>
      <c r="AH627" s="382">
        <v>98570</v>
      </c>
      <c r="AI627" s="382">
        <v>103154</v>
      </c>
      <c r="AJ627" s="383">
        <v>107738</v>
      </c>
      <c r="AL627" s="381">
        <v>35800</v>
      </c>
      <c r="AM627" s="382">
        <v>47300</v>
      </c>
      <c r="AN627" s="382">
        <v>50164</v>
      </c>
      <c r="AO627" s="382">
        <v>53028</v>
      </c>
      <c r="AP627" s="382">
        <v>55892</v>
      </c>
      <c r="AQ627" s="382">
        <v>58756</v>
      </c>
      <c r="AR627" s="382">
        <v>61620</v>
      </c>
      <c r="AS627" s="382">
        <v>64484</v>
      </c>
      <c r="AT627" s="383">
        <v>67348</v>
      </c>
      <c r="AU627" s="381">
        <v>57300</v>
      </c>
      <c r="AV627" s="382">
        <v>75650</v>
      </c>
      <c r="AW627" s="382">
        <v>80234</v>
      </c>
      <c r="AX627" s="382">
        <v>84818</v>
      </c>
      <c r="AY627" s="382">
        <v>89402</v>
      </c>
      <c r="AZ627" s="382">
        <v>93986</v>
      </c>
      <c r="BA627" s="382">
        <v>98570</v>
      </c>
      <c r="BB627" s="382">
        <v>103154</v>
      </c>
      <c r="BC627" s="383">
        <v>107738</v>
      </c>
      <c r="BE627">
        <v>39300</v>
      </c>
      <c r="BF627">
        <v>51900</v>
      </c>
      <c r="BG627">
        <v>55044</v>
      </c>
      <c r="BH627">
        <v>58188</v>
      </c>
      <c r="BI627">
        <v>61332</v>
      </c>
      <c r="BJ627">
        <v>64476</v>
      </c>
      <c r="BK627">
        <v>67620</v>
      </c>
      <c r="BL627">
        <v>70764</v>
      </c>
      <c r="BM627">
        <v>73908</v>
      </c>
      <c r="BN627">
        <v>62900</v>
      </c>
      <c r="BO627">
        <v>83050</v>
      </c>
      <c r="BP627">
        <v>88082</v>
      </c>
      <c r="BQ627">
        <v>93114</v>
      </c>
      <c r="BR627">
        <v>98146</v>
      </c>
      <c r="BS627">
        <v>103178</v>
      </c>
      <c r="BT627">
        <v>108210</v>
      </c>
      <c r="BU627">
        <v>113242</v>
      </c>
      <c r="BV627">
        <v>118274</v>
      </c>
    </row>
    <row r="628" spans="1:74" x14ac:dyDescent="0.35">
      <c r="A628" s="298" t="s">
        <v>818</v>
      </c>
      <c r="C628" s="300">
        <v>39900</v>
      </c>
      <c r="D628" s="300">
        <v>39900</v>
      </c>
      <c r="E628" s="300">
        <v>45885</v>
      </c>
      <c r="F628" s="300">
        <v>45885</v>
      </c>
      <c r="G628" s="300">
        <v>45885</v>
      </c>
      <c r="H628" s="300">
        <v>45885</v>
      </c>
      <c r="I628" s="300">
        <v>46700</v>
      </c>
      <c r="J628" s="300">
        <v>49700</v>
      </c>
      <c r="K628" s="300">
        <v>52750</v>
      </c>
      <c r="L628" s="300">
        <v>55750</v>
      </c>
      <c r="M628" s="300">
        <v>58750</v>
      </c>
      <c r="N628" s="300">
        <v>61750</v>
      </c>
      <c r="O628" s="300">
        <v>64800</v>
      </c>
      <c r="P628" s="300">
        <v>67800</v>
      </c>
      <c r="Q628" s="300">
        <v>70800</v>
      </c>
      <c r="S628" s="381">
        <v>39600</v>
      </c>
      <c r="T628" s="382">
        <v>52300</v>
      </c>
      <c r="U628" s="382">
        <v>55468</v>
      </c>
      <c r="V628" s="382">
        <v>58636</v>
      </c>
      <c r="W628" s="382">
        <v>61804</v>
      </c>
      <c r="X628" s="382">
        <v>64972</v>
      </c>
      <c r="Y628" s="382">
        <v>68140</v>
      </c>
      <c r="Z628" s="382">
        <v>71308</v>
      </c>
      <c r="AA628" s="383">
        <v>74476</v>
      </c>
      <c r="AB628" s="381">
        <v>63350</v>
      </c>
      <c r="AC628" s="382">
        <v>83600</v>
      </c>
      <c r="AD628" s="382">
        <v>88668</v>
      </c>
      <c r="AE628" s="382">
        <v>93736</v>
      </c>
      <c r="AF628" s="382">
        <v>98804</v>
      </c>
      <c r="AG628" s="382">
        <v>103872</v>
      </c>
      <c r="AH628" s="382">
        <v>108940</v>
      </c>
      <c r="AI628" s="382">
        <v>114008</v>
      </c>
      <c r="AJ628" s="383">
        <v>119076</v>
      </c>
      <c r="AL628" s="381">
        <v>39600</v>
      </c>
      <c r="AM628" s="382">
        <v>52300</v>
      </c>
      <c r="AN628" s="382">
        <v>55468</v>
      </c>
      <c r="AO628" s="382">
        <v>58636</v>
      </c>
      <c r="AP628" s="382">
        <v>61804</v>
      </c>
      <c r="AQ628" s="382">
        <v>64972</v>
      </c>
      <c r="AR628" s="382">
        <v>68140</v>
      </c>
      <c r="AS628" s="382">
        <v>71308</v>
      </c>
      <c r="AT628" s="383">
        <v>74476</v>
      </c>
      <c r="AU628" s="381">
        <v>63350</v>
      </c>
      <c r="AV628" s="382">
        <v>83600</v>
      </c>
      <c r="AW628" s="382">
        <v>88668</v>
      </c>
      <c r="AX628" s="382">
        <v>93736</v>
      </c>
      <c r="AY628" s="382">
        <v>98804</v>
      </c>
      <c r="AZ628" s="382">
        <v>103872</v>
      </c>
      <c r="BA628" s="382">
        <v>108940</v>
      </c>
      <c r="BB628" s="382">
        <v>114008</v>
      </c>
      <c r="BC628" s="383">
        <v>119076</v>
      </c>
      <c r="BE628">
        <v>40050</v>
      </c>
      <c r="BF628">
        <v>52900</v>
      </c>
      <c r="BG628">
        <v>56104</v>
      </c>
      <c r="BH628">
        <v>59308</v>
      </c>
      <c r="BI628">
        <v>62512</v>
      </c>
      <c r="BJ628">
        <v>65716</v>
      </c>
      <c r="BK628">
        <v>68920</v>
      </c>
      <c r="BL628">
        <v>72124</v>
      </c>
      <c r="BM628">
        <v>75328</v>
      </c>
      <c r="BN628">
        <v>64100</v>
      </c>
      <c r="BO628">
        <v>84600</v>
      </c>
      <c r="BP628">
        <v>89728</v>
      </c>
      <c r="BQ628">
        <v>94856</v>
      </c>
      <c r="BR628">
        <v>99984</v>
      </c>
      <c r="BS628">
        <v>105112</v>
      </c>
      <c r="BT628">
        <v>110240</v>
      </c>
      <c r="BU628">
        <v>115368</v>
      </c>
      <c r="BV628">
        <v>120496</v>
      </c>
    </row>
    <row r="629" spans="1:74" x14ac:dyDescent="0.35">
      <c r="A629" s="298" t="s">
        <v>819</v>
      </c>
      <c r="C629" s="300">
        <v>39900</v>
      </c>
      <c r="D629" s="300">
        <v>39900</v>
      </c>
      <c r="E629" s="300">
        <v>45885</v>
      </c>
      <c r="F629" s="300">
        <v>45885</v>
      </c>
      <c r="G629" s="300">
        <v>45885</v>
      </c>
      <c r="H629" s="300">
        <v>45885</v>
      </c>
      <c r="I629" s="300">
        <v>45885</v>
      </c>
      <c r="J629" s="300">
        <v>47300</v>
      </c>
      <c r="K629" s="300">
        <v>50150</v>
      </c>
      <c r="L629" s="300">
        <v>53000</v>
      </c>
      <c r="M629" s="300">
        <v>55850</v>
      </c>
      <c r="N629" s="300">
        <v>58750</v>
      </c>
      <c r="O629" s="300">
        <v>61600</v>
      </c>
      <c r="P629" s="300">
        <v>64450</v>
      </c>
      <c r="Q629" s="300">
        <v>67350</v>
      </c>
      <c r="S629" s="381">
        <v>35800</v>
      </c>
      <c r="T629" s="382">
        <v>47300</v>
      </c>
      <c r="U629" s="382">
        <v>50164</v>
      </c>
      <c r="V629" s="382">
        <v>53028</v>
      </c>
      <c r="W629" s="382">
        <v>55892</v>
      </c>
      <c r="X629" s="382">
        <v>58756</v>
      </c>
      <c r="Y629" s="382">
        <v>61620</v>
      </c>
      <c r="Z629" s="382">
        <v>64484</v>
      </c>
      <c r="AA629" s="383">
        <v>67348</v>
      </c>
      <c r="AB629" s="381">
        <v>57300</v>
      </c>
      <c r="AC629" s="382">
        <v>75650</v>
      </c>
      <c r="AD629" s="382">
        <v>80234</v>
      </c>
      <c r="AE629" s="382">
        <v>84818</v>
      </c>
      <c r="AF629" s="382">
        <v>89402</v>
      </c>
      <c r="AG629" s="382">
        <v>93986</v>
      </c>
      <c r="AH629" s="382">
        <v>98570</v>
      </c>
      <c r="AI629" s="382">
        <v>103154</v>
      </c>
      <c r="AJ629" s="383">
        <v>107738</v>
      </c>
      <c r="AL629" s="381">
        <v>35800</v>
      </c>
      <c r="AM629" s="382">
        <v>47300</v>
      </c>
      <c r="AN629" s="382">
        <v>50164</v>
      </c>
      <c r="AO629" s="382">
        <v>53028</v>
      </c>
      <c r="AP629" s="382">
        <v>55892</v>
      </c>
      <c r="AQ629" s="382">
        <v>58756</v>
      </c>
      <c r="AR629" s="382">
        <v>61620</v>
      </c>
      <c r="AS629" s="382">
        <v>64484</v>
      </c>
      <c r="AT629" s="383">
        <v>67348</v>
      </c>
      <c r="AU629" s="381">
        <v>57300</v>
      </c>
      <c r="AV629" s="382">
        <v>75650</v>
      </c>
      <c r="AW629" s="382">
        <v>80234</v>
      </c>
      <c r="AX629" s="382">
        <v>84818</v>
      </c>
      <c r="AY629" s="382">
        <v>89402</v>
      </c>
      <c r="AZ629" s="382">
        <v>93986</v>
      </c>
      <c r="BA629" s="382">
        <v>98570</v>
      </c>
      <c r="BB629" s="382">
        <v>103154</v>
      </c>
      <c r="BC629" s="383">
        <v>107738</v>
      </c>
      <c r="BE629">
        <v>39300</v>
      </c>
      <c r="BF629">
        <v>51900</v>
      </c>
      <c r="BG629">
        <v>55044</v>
      </c>
      <c r="BH629">
        <v>58188</v>
      </c>
      <c r="BI629">
        <v>61332</v>
      </c>
      <c r="BJ629">
        <v>64476</v>
      </c>
      <c r="BK629">
        <v>67620</v>
      </c>
      <c r="BL629">
        <v>70764</v>
      </c>
      <c r="BM629">
        <v>73908</v>
      </c>
      <c r="BN629">
        <v>62900</v>
      </c>
      <c r="BO629">
        <v>83050</v>
      </c>
      <c r="BP629">
        <v>88082</v>
      </c>
      <c r="BQ629">
        <v>93114</v>
      </c>
      <c r="BR629">
        <v>98146</v>
      </c>
      <c r="BS629">
        <v>103178</v>
      </c>
      <c r="BT629">
        <v>108210</v>
      </c>
      <c r="BU629">
        <v>113242</v>
      </c>
      <c r="BV629">
        <v>118274</v>
      </c>
    </row>
    <row r="630" spans="1:74" x14ac:dyDescent="0.35">
      <c r="A630" s="298" t="s">
        <v>820</v>
      </c>
      <c r="C630" s="300">
        <v>39900</v>
      </c>
      <c r="D630" s="300">
        <v>39900</v>
      </c>
      <c r="E630" s="300">
        <v>45885</v>
      </c>
      <c r="F630" s="300">
        <v>45885</v>
      </c>
      <c r="G630" s="300">
        <v>45885</v>
      </c>
      <c r="H630" s="300">
        <v>45885</v>
      </c>
      <c r="I630" s="300">
        <v>45885</v>
      </c>
      <c r="J630" s="300">
        <v>48400</v>
      </c>
      <c r="K630" s="300">
        <v>51350</v>
      </c>
      <c r="L630" s="300">
        <v>54250</v>
      </c>
      <c r="M630" s="300">
        <v>57200</v>
      </c>
      <c r="N630" s="300">
        <v>60150</v>
      </c>
      <c r="O630" s="300">
        <v>63050</v>
      </c>
      <c r="P630" s="300">
        <v>66000</v>
      </c>
      <c r="Q630" s="300">
        <v>68950</v>
      </c>
      <c r="S630" s="381">
        <v>36650</v>
      </c>
      <c r="T630" s="382">
        <v>48400</v>
      </c>
      <c r="U630" s="382">
        <v>51332</v>
      </c>
      <c r="V630" s="382">
        <v>54264</v>
      </c>
      <c r="W630" s="382">
        <v>57196</v>
      </c>
      <c r="X630" s="382">
        <v>60128</v>
      </c>
      <c r="Y630" s="382">
        <v>63060</v>
      </c>
      <c r="Z630" s="382">
        <v>65992</v>
      </c>
      <c r="AA630" s="383">
        <v>68924</v>
      </c>
      <c r="AB630" s="381">
        <v>58650</v>
      </c>
      <c r="AC630" s="382">
        <v>77400</v>
      </c>
      <c r="AD630" s="382">
        <v>82092</v>
      </c>
      <c r="AE630" s="382">
        <v>86784</v>
      </c>
      <c r="AF630" s="382">
        <v>91476</v>
      </c>
      <c r="AG630" s="382">
        <v>96168</v>
      </c>
      <c r="AH630" s="382">
        <v>100860</v>
      </c>
      <c r="AI630" s="382">
        <v>105552</v>
      </c>
      <c r="AJ630" s="383">
        <v>110244</v>
      </c>
      <c r="AL630" s="381">
        <v>37600</v>
      </c>
      <c r="AM630" s="382">
        <v>49650</v>
      </c>
      <c r="AN630" s="382">
        <v>52658</v>
      </c>
      <c r="AO630" s="382">
        <v>55666</v>
      </c>
      <c r="AP630" s="382">
        <v>58674</v>
      </c>
      <c r="AQ630" s="382">
        <v>61682</v>
      </c>
      <c r="AR630" s="382">
        <v>64690</v>
      </c>
      <c r="AS630" s="382">
        <v>67698</v>
      </c>
      <c r="AT630" s="383">
        <v>70706</v>
      </c>
      <c r="AU630" s="381">
        <v>60150</v>
      </c>
      <c r="AV630" s="382">
        <v>79400</v>
      </c>
      <c r="AW630" s="382">
        <v>84212</v>
      </c>
      <c r="AX630" s="382">
        <v>89024</v>
      </c>
      <c r="AY630" s="382">
        <v>93836</v>
      </c>
      <c r="AZ630" s="382">
        <v>98648</v>
      </c>
      <c r="BA630" s="382">
        <v>103460</v>
      </c>
      <c r="BB630" s="382">
        <v>108272</v>
      </c>
      <c r="BC630" s="383">
        <v>113084</v>
      </c>
      <c r="BE630">
        <v>42050</v>
      </c>
      <c r="BF630">
        <v>55550</v>
      </c>
      <c r="BG630">
        <v>58914</v>
      </c>
      <c r="BH630">
        <v>62278</v>
      </c>
      <c r="BI630">
        <v>65642</v>
      </c>
      <c r="BJ630">
        <v>69006</v>
      </c>
      <c r="BK630">
        <v>72370</v>
      </c>
      <c r="BL630">
        <v>75734</v>
      </c>
      <c r="BM630">
        <v>79098</v>
      </c>
      <c r="BN630">
        <v>67300</v>
      </c>
      <c r="BO630">
        <v>88850</v>
      </c>
      <c r="BP630">
        <v>94234</v>
      </c>
      <c r="BQ630">
        <v>99618</v>
      </c>
      <c r="BR630">
        <v>105002</v>
      </c>
      <c r="BS630">
        <v>110386</v>
      </c>
      <c r="BT630">
        <v>115770</v>
      </c>
      <c r="BU630">
        <v>121154</v>
      </c>
      <c r="BV630">
        <v>126538</v>
      </c>
    </row>
    <row r="631" spans="1:74" x14ac:dyDescent="0.35">
      <c r="A631" s="298" t="s">
        <v>821</v>
      </c>
      <c r="C631" s="300">
        <v>39900</v>
      </c>
      <c r="D631" s="300">
        <v>39900</v>
      </c>
      <c r="E631" s="300">
        <v>45885</v>
      </c>
      <c r="F631" s="300">
        <v>45885</v>
      </c>
      <c r="G631" s="300">
        <v>45885</v>
      </c>
      <c r="H631" s="300">
        <v>45885</v>
      </c>
      <c r="I631" s="300">
        <v>45885</v>
      </c>
      <c r="J631" s="300">
        <v>47300</v>
      </c>
      <c r="K631" s="300">
        <v>50150</v>
      </c>
      <c r="L631" s="300">
        <v>53000</v>
      </c>
      <c r="M631" s="300">
        <v>55850</v>
      </c>
      <c r="N631" s="300">
        <v>58750</v>
      </c>
      <c r="O631" s="300">
        <v>61600</v>
      </c>
      <c r="P631" s="300">
        <v>64450</v>
      </c>
      <c r="Q631" s="300">
        <v>67350</v>
      </c>
      <c r="S631" s="381">
        <v>35800</v>
      </c>
      <c r="T631" s="382">
        <v>47300</v>
      </c>
      <c r="U631" s="382">
        <v>50164</v>
      </c>
      <c r="V631" s="382">
        <v>53028</v>
      </c>
      <c r="W631" s="382">
        <v>55892</v>
      </c>
      <c r="X631" s="382">
        <v>58756</v>
      </c>
      <c r="Y631" s="382">
        <v>61620</v>
      </c>
      <c r="Z631" s="382">
        <v>64484</v>
      </c>
      <c r="AA631" s="383">
        <v>67348</v>
      </c>
      <c r="AB631" s="381">
        <v>57300</v>
      </c>
      <c r="AC631" s="382">
        <v>75650</v>
      </c>
      <c r="AD631" s="382">
        <v>80234</v>
      </c>
      <c r="AE631" s="382">
        <v>84818</v>
      </c>
      <c r="AF631" s="382">
        <v>89402</v>
      </c>
      <c r="AG631" s="382">
        <v>93986</v>
      </c>
      <c r="AH631" s="382">
        <v>98570</v>
      </c>
      <c r="AI631" s="382">
        <v>103154</v>
      </c>
      <c r="AJ631" s="383">
        <v>107738</v>
      </c>
      <c r="AL631" s="381">
        <v>35800</v>
      </c>
      <c r="AM631" s="382">
        <v>47300</v>
      </c>
      <c r="AN631" s="382">
        <v>50164</v>
      </c>
      <c r="AO631" s="382">
        <v>53028</v>
      </c>
      <c r="AP631" s="382">
        <v>55892</v>
      </c>
      <c r="AQ631" s="382">
        <v>58756</v>
      </c>
      <c r="AR631" s="382">
        <v>61620</v>
      </c>
      <c r="AS631" s="382">
        <v>64484</v>
      </c>
      <c r="AT631" s="383">
        <v>67348</v>
      </c>
      <c r="AU631" s="381">
        <v>57300</v>
      </c>
      <c r="AV631" s="382">
        <v>75650</v>
      </c>
      <c r="AW631" s="382">
        <v>80234</v>
      </c>
      <c r="AX631" s="382">
        <v>84818</v>
      </c>
      <c r="AY631" s="382">
        <v>89402</v>
      </c>
      <c r="AZ631" s="382">
        <v>93986</v>
      </c>
      <c r="BA631" s="382">
        <v>98570</v>
      </c>
      <c r="BB631" s="382">
        <v>103154</v>
      </c>
      <c r="BC631" s="383">
        <v>107738</v>
      </c>
      <c r="BE631">
        <v>39300</v>
      </c>
      <c r="BF631">
        <v>51900</v>
      </c>
      <c r="BG631">
        <v>55044</v>
      </c>
      <c r="BH631">
        <v>58188</v>
      </c>
      <c r="BI631">
        <v>61332</v>
      </c>
      <c r="BJ631">
        <v>64476</v>
      </c>
      <c r="BK631">
        <v>67620</v>
      </c>
      <c r="BL631">
        <v>70764</v>
      </c>
      <c r="BM631">
        <v>73908</v>
      </c>
      <c r="BN631">
        <v>62900</v>
      </c>
      <c r="BO631">
        <v>83050</v>
      </c>
      <c r="BP631">
        <v>88082</v>
      </c>
      <c r="BQ631">
        <v>93114</v>
      </c>
      <c r="BR631">
        <v>98146</v>
      </c>
      <c r="BS631">
        <v>103178</v>
      </c>
      <c r="BT631">
        <v>108210</v>
      </c>
      <c r="BU631">
        <v>113242</v>
      </c>
      <c r="BV631">
        <v>118274</v>
      </c>
    </row>
    <row r="632" spans="1:74" x14ac:dyDescent="0.35">
      <c r="A632" s="298" t="s">
        <v>822</v>
      </c>
      <c r="C632" s="300">
        <v>39900</v>
      </c>
      <c r="D632" s="300">
        <v>39900</v>
      </c>
      <c r="E632" s="300">
        <v>45885</v>
      </c>
      <c r="F632" s="300">
        <v>45885</v>
      </c>
      <c r="G632" s="300">
        <v>45885</v>
      </c>
      <c r="H632" s="300">
        <v>45885</v>
      </c>
      <c r="I632" s="300">
        <v>45885</v>
      </c>
      <c r="J632" s="300">
        <v>48800</v>
      </c>
      <c r="K632" s="300">
        <v>51750</v>
      </c>
      <c r="L632" s="300">
        <v>54700</v>
      </c>
      <c r="M632" s="300">
        <v>57650</v>
      </c>
      <c r="N632" s="300">
        <v>60600</v>
      </c>
      <c r="O632" s="300">
        <v>63600</v>
      </c>
      <c r="P632" s="300">
        <v>66550</v>
      </c>
      <c r="Q632" s="300">
        <v>69500</v>
      </c>
      <c r="S632" s="381">
        <v>37150</v>
      </c>
      <c r="T632" s="382">
        <v>49050</v>
      </c>
      <c r="U632" s="382">
        <v>52022</v>
      </c>
      <c r="V632" s="382">
        <v>54994</v>
      </c>
      <c r="W632" s="382">
        <v>57966</v>
      </c>
      <c r="X632" s="382">
        <v>60938</v>
      </c>
      <c r="Y632" s="382">
        <v>63910</v>
      </c>
      <c r="Z632" s="382">
        <v>66882</v>
      </c>
      <c r="AA632" s="383">
        <v>69854</v>
      </c>
      <c r="AB632" s="381">
        <v>59450</v>
      </c>
      <c r="AC632" s="382">
        <v>78450</v>
      </c>
      <c r="AD632" s="382">
        <v>83206</v>
      </c>
      <c r="AE632" s="382">
        <v>87962</v>
      </c>
      <c r="AF632" s="382">
        <v>92718</v>
      </c>
      <c r="AG632" s="382">
        <v>97474</v>
      </c>
      <c r="AH632" s="382">
        <v>102230</v>
      </c>
      <c r="AI632" s="382">
        <v>106986</v>
      </c>
      <c r="AJ632" s="383">
        <v>111742</v>
      </c>
      <c r="AL632" s="381">
        <v>38750</v>
      </c>
      <c r="AM632" s="382">
        <v>51150</v>
      </c>
      <c r="AN632" s="382">
        <v>54250</v>
      </c>
      <c r="AO632" s="382">
        <v>57350</v>
      </c>
      <c r="AP632" s="382">
        <v>60450</v>
      </c>
      <c r="AQ632" s="382">
        <v>63550</v>
      </c>
      <c r="AR632" s="382">
        <v>66650</v>
      </c>
      <c r="AS632" s="382">
        <v>69750</v>
      </c>
      <c r="AT632" s="383">
        <v>72850</v>
      </c>
      <c r="AU632" s="381">
        <v>62000</v>
      </c>
      <c r="AV632" s="382">
        <v>81850</v>
      </c>
      <c r="AW632" s="382">
        <v>86810</v>
      </c>
      <c r="AX632" s="382">
        <v>91770</v>
      </c>
      <c r="AY632" s="382">
        <v>96730</v>
      </c>
      <c r="AZ632" s="382">
        <v>101690</v>
      </c>
      <c r="BA632" s="382">
        <v>106650</v>
      </c>
      <c r="BB632" s="382">
        <v>111610</v>
      </c>
      <c r="BC632" s="383">
        <v>116570</v>
      </c>
      <c r="BE632">
        <v>43350</v>
      </c>
      <c r="BF632">
        <v>57250</v>
      </c>
      <c r="BG632">
        <v>60718</v>
      </c>
      <c r="BH632">
        <v>64186</v>
      </c>
      <c r="BI632">
        <v>67654</v>
      </c>
      <c r="BJ632">
        <v>71122</v>
      </c>
      <c r="BK632">
        <v>74590</v>
      </c>
      <c r="BL632">
        <v>78058</v>
      </c>
      <c r="BM632">
        <v>81526</v>
      </c>
      <c r="BN632">
        <v>69350</v>
      </c>
      <c r="BO632">
        <v>91550</v>
      </c>
      <c r="BP632">
        <v>97098</v>
      </c>
      <c r="BQ632">
        <v>102646</v>
      </c>
      <c r="BR632">
        <v>108194</v>
      </c>
      <c r="BS632">
        <v>113742</v>
      </c>
      <c r="BT632">
        <v>119290</v>
      </c>
      <c r="BU632">
        <v>124838</v>
      </c>
      <c r="BV632">
        <v>130386</v>
      </c>
    </row>
    <row r="633" spans="1:74" x14ac:dyDescent="0.35">
      <c r="A633" s="298" t="s">
        <v>823</v>
      </c>
      <c r="C633" s="300">
        <v>39900</v>
      </c>
      <c r="D633" s="300">
        <v>39900</v>
      </c>
      <c r="E633" s="300">
        <v>45885</v>
      </c>
      <c r="F633" s="300">
        <v>45885</v>
      </c>
      <c r="G633" s="300">
        <v>45885</v>
      </c>
      <c r="H633" s="300">
        <v>45885</v>
      </c>
      <c r="I633" s="300">
        <v>47650</v>
      </c>
      <c r="J633" s="300">
        <v>50700</v>
      </c>
      <c r="K633" s="300">
        <v>53800</v>
      </c>
      <c r="L633" s="300">
        <v>56850</v>
      </c>
      <c r="M633" s="300">
        <v>59950</v>
      </c>
      <c r="N633" s="300">
        <v>63000</v>
      </c>
      <c r="O633" s="300">
        <v>66050</v>
      </c>
      <c r="P633" s="300">
        <v>69150</v>
      </c>
      <c r="Q633" s="300">
        <v>72200</v>
      </c>
      <c r="S633" s="381">
        <v>38400</v>
      </c>
      <c r="T633" s="382">
        <v>50700</v>
      </c>
      <c r="U633" s="382">
        <v>53772</v>
      </c>
      <c r="V633" s="382">
        <v>56844</v>
      </c>
      <c r="W633" s="382">
        <v>59916</v>
      </c>
      <c r="X633" s="382">
        <v>62988</v>
      </c>
      <c r="Y633" s="382">
        <v>66060</v>
      </c>
      <c r="Z633" s="382">
        <v>69132</v>
      </c>
      <c r="AA633" s="383">
        <v>72204</v>
      </c>
      <c r="AB633" s="381">
        <v>61450</v>
      </c>
      <c r="AC633" s="382">
        <v>81100</v>
      </c>
      <c r="AD633" s="382">
        <v>86016</v>
      </c>
      <c r="AE633" s="382">
        <v>90932</v>
      </c>
      <c r="AF633" s="382">
        <v>95848</v>
      </c>
      <c r="AG633" s="382">
        <v>100764</v>
      </c>
      <c r="AH633" s="382">
        <v>105680</v>
      </c>
      <c r="AI633" s="382">
        <v>110596</v>
      </c>
      <c r="AJ633" s="383">
        <v>115512</v>
      </c>
      <c r="AL633" s="381">
        <v>38650</v>
      </c>
      <c r="AM633" s="382">
        <v>51050</v>
      </c>
      <c r="AN633" s="382">
        <v>54142</v>
      </c>
      <c r="AO633" s="382">
        <v>57234</v>
      </c>
      <c r="AP633" s="382">
        <v>60326</v>
      </c>
      <c r="AQ633" s="382">
        <v>63418</v>
      </c>
      <c r="AR633" s="382">
        <v>66510</v>
      </c>
      <c r="AS633" s="382">
        <v>69602</v>
      </c>
      <c r="AT633" s="383">
        <v>72694</v>
      </c>
      <c r="AU633" s="381">
        <v>61850</v>
      </c>
      <c r="AV633" s="382">
        <v>81650</v>
      </c>
      <c r="AW633" s="382">
        <v>86598</v>
      </c>
      <c r="AX633" s="382">
        <v>91546</v>
      </c>
      <c r="AY633" s="382">
        <v>96494</v>
      </c>
      <c r="AZ633" s="382">
        <v>101442</v>
      </c>
      <c r="BA633" s="382">
        <v>106390</v>
      </c>
      <c r="BB633" s="382">
        <v>111338</v>
      </c>
      <c r="BC633" s="383">
        <v>116286</v>
      </c>
      <c r="BE633">
        <v>42650</v>
      </c>
      <c r="BF633">
        <v>56300</v>
      </c>
      <c r="BG633">
        <v>59712</v>
      </c>
      <c r="BH633">
        <v>63124</v>
      </c>
      <c r="BI633">
        <v>66536</v>
      </c>
      <c r="BJ633">
        <v>69948</v>
      </c>
      <c r="BK633">
        <v>73360</v>
      </c>
      <c r="BL633">
        <v>76772</v>
      </c>
      <c r="BM633">
        <v>80184</v>
      </c>
      <c r="BN633">
        <v>68250</v>
      </c>
      <c r="BO633">
        <v>90100</v>
      </c>
      <c r="BP633">
        <v>95560</v>
      </c>
      <c r="BQ633">
        <v>101020</v>
      </c>
      <c r="BR633">
        <v>106480</v>
      </c>
      <c r="BS633">
        <v>111940</v>
      </c>
      <c r="BT633">
        <v>117400</v>
      </c>
      <c r="BU633">
        <v>122860</v>
      </c>
      <c r="BV633">
        <v>128320</v>
      </c>
    </row>
    <row r="634" spans="1:74" x14ac:dyDescent="0.35">
      <c r="A634" s="298" t="s">
        <v>824</v>
      </c>
      <c r="C634" s="300">
        <v>39900</v>
      </c>
      <c r="D634" s="300">
        <v>39900</v>
      </c>
      <c r="E634" s="300">
        <v>45885</v>
      </c>
      <c r="F634" s="300">
        <v>45885</v>
      </c>
      <c r="G634" s="300">
        <v>45885</v>
      </c>
      <c r="H634" s="300">
        <v>45885</v>
      </c>
      <c r="I634" s="300">
        <v>46050</v>
      </c>
      <c r="J634" s="300">
        <v>49000</v>
      </c>
      <c r="K634" s="300">
        <v>51950</v>
      </c>
      <c r="L634" s="300">
        <v>54950</v>
      </c>
      <c r="M634" s="300">
        <v>57900</v>
      </c>
      <c r="N634" s="300">
        <v>60850</v>
      </c>
      <c r="O634" s="300">
        <v>63850</v>
      </c>
      <c r="P634" s="300">
        <v>66800</v>
      </c>
      <c r="Q634" s="300">
        <v>69750</v>
      </c>
      <c r="S634" s="381">
        <v>37100</v>
      </c>
      <c r="T634" s="382">
        <v>49000</v>
      </c>
      <c r="U634" s="382">
        <v>51968</v>
      </c>
      <c r="V634" s="382">
        <v>54936</v>
      </c>
      <c r="W634" s="382">
        <v>57904</v>
      </c>
      <c r="X634" s="382">
        <v>60872</v>
      </c>
      <c r="Y634" s="382">
        <v>63840</v>
      </c>
      <c r="Z634" s="382">
        <v>66808</v>
      </c>
      <c r="AA634" s="383">
        <v>69776</v>
      </c>
      <c r="AB634" s="381">
        <v>59350</v>
      </c>
      <c r="AC634" s="382">
        <v>78350</v>
      </c>
      <c r="AD634" s="382">
        <v>83098</v>
      </c>
      <c r="AE634" s="382">
        <v>87846</v>
      </c>
      <c r="AF634" s="382">
        <v>92594</v>
      </c>
      <c r="AG634" s="382">
        <v>97342</v>
      </c>
      <c r="AH634" s="382">
        <v>102090</v>
      </c>
      <c r="AI634" s="382">
        <v>106838</v>
      </c>
      <c r="AJ634" s="383">
        <v>111586</v>
      </c>
      <c r="AL634" s="381">
        <v>37100</v>
      </c>
      <c r="AM634" s="382">
        <v>49000</v>
      </c>
      <c r="AN634" s="382">
        <v>51968</v>
      </c>
      <c r="AO634" s="382">
        <v>54936</v>
      </c>
      <c r="AP634" s="382">
        <v>57904</v>
      </c>
      <c r="AQ634" s="382">
        <v>60872</v>
      </c>
      <c r="AR634" s="382">
        <v>63840</v>
      </c>
      <c r="AS634" s="382">
        <v>66808</v>
      </c>
      <c r="AT634" s="383">
        <v>69776</v>
      </c>
      <c r="AU634" s="381">
        <v>59350</v>
      </c>
      <c r="AV634" s="382">
        <v>78350</v>
      </c>
      <c r="AW634" s="382">
        <v>83098</v>
      </c>
      <c r="AX634" s="382">
        <v>87846</v>
      </c>
      <c r="AY634" s="382">
        <v>92594</v>
      </c>
      <c r="AZ634" s="382">
        <v>97342</v>
      </c>
      <c r="BA634" s="382">
        <v>102090</v>
      </c>
      <c r="BB634" s="382">
        <v>106838</v>
      </c>
      <c r="BC634" s="383">
        <v>111586</v>
      </c>
      <c r="BE634">
        <v>41500</v>
      </c>
      <c r="BF634">
        <v>54800</v>
      </c>
      <c r="BG634">
        <v>58120</v>
      </c>
      <c r="BH634">
        <v>61440</v>
      </c>
      <c r="BI634">
        <v>64760</v>
      </c>
      <c r="BJ634">
        <v>68080</v>
      </c>
      <c r="BK634">
        <v>71400</v>
      </c>
      <c r="BL634">
        <v>74720</v>
      </c>
      <c r="BM634">
        <v>78040</v>
      </c>
      <c r="BN634">
        <v>66400</v>
      </c>
      <c r="BO634">
        <v>87650</v>
      </c>
      <c r="BP634">
        <v>92962</v>
      </c>
      <c r="BQ634">
        <v>98274</v>
      </c>
      <c r="BR634">
        <v>103586</v>
      </c>
      <c r="BS634">
        <v>108898</v>
      </c>
      <c r="BT634">
        <v>114210</v>
      </c>
      <c r="BU634">
        <v>119522</v>
      </c>
      <c r="BV634">
        <v>124834</v>
      </c>
    </row>
    <row r="635" spans="1:74" x14ac:dyDescent="0.35">
      <c r="A635" s="298" t="s">
        <v>825</v>
      </c>
      <c r="C635" s="300">
        <v>39900</v>
      </c>
      <c r="D635" s="300">
        <v>39900</v>
      </c>
      <c r="E635" s="300">
        <v>45885</v>
      </c>
      <c r="F635" s="300">
        <v>45885</v>
      </c>
      <c r="G635" s="300">
        <v>45885</v>
      </c>
      <c r="H635" s="300">
        <v>45885</v>
      </c>
      <c r="I635" s="300">
        <v>48400</v>
      </c>
      <c r="J635" s="300">
        <v>51500</v>
      </c>
      <c r="K635" s="300">
        <v>54600</v>
      </c>
      <c r="L635" s="300">
        <v>57750</v>
      </c>
      <c r="M635" s="300">
        <v>60850</v>
      </c>
      <c r="N635" s="300">
        <v>64000</v>
      </c>
      <c r="O635" s="300">
        <v>67100</v>
      </c>
      <c r="P635" s="300">
        <v>70200</v>
      </c>
      <c r="Q635" s="300">
        <v>73350</v>
      </c>
      <c r="S635" s="381">
        <v>39000</v>
      </c>
      <c r="T635" s="382">
        <v>51500</v>
      </c>
      <c r="U635" s="382">
        <v>54620</v>
      </c>
      <c r="V635" s="382">
        <v>57740</v>
      </c>
      <c r="W635" s="382">
        <v>60860</v>
      </c>
      <c r="X635" s="382">
        <v>63980</v>
      </c>
      <c r="Y635" s="382">
        <v>67100</v>
      </c>
      <c r="Z635" s="382">
        <v>70220</v>
      </c>
      <c r="AA635" s="383">
        <v>73340</v>
      </c>
      <c r="AB635" s="381">
        <v>62400</v>
      </c>
      <c r="AC635" s="382">
        <v>82350</v>
      </c>
      <c r="AD635" s="382">
        <v>87342</v>
      </c>
      <c r="AE635" s="382">
        <v>92334</v>
      </c>
      <c r="AF635" s="382">
        <v>97326</v>
      </c>
      <c r="AG635" s="382">
        <v>102318</v>
      </c>
      <c r="AH635" s="382">
        <v>107310</v>
      </c>
      <c r="AI635" s="382">
        <v>112302</v>
      </c>
      <c r="AJ635" s="383">
        <v>117294</v>
      </c>
      <c r="AL635" s="381">
        <v>40950</v>
      </c>
      <c r="AM635" s="382">
        <v>54100</v>
      </c>
      <c r="AN635" s="382">
        <v>57376</v>
      </c>
      <c r="AO635" s="382">
        <v>60652</v>
      </c>
      <c r="AP635" s="382">
        <v>63928</v>
      </c>
      <c r="AQ635" s="382">
        <v>67204</v>
      </c>
      <c r="AR635" s="382">
        <v>70480</v>
      </c>
      <c r="AS635" s="382">
        <v>73756</v>
      </c>
      <c r="AT635" s="383">
        <v>77032</v>
      </c>
      <c r="AU635" s="381">
        <v>65500</v>
      </c>
      <c r="AV635" s="382">
        <v>86450</v>
      </c>
      <c r="AW635" s="382">
        <v>91690</v>
      </c>
      <c r="AX635" s="382">
        <v>96930</v>
      </c>
      <c r="AY635" s="382">
        <v>102170</v>
      </c>
      <c r="AZ635" s="382">
        <v>107410</v>
      </c>
      <c r="BA635" s="382">
        <v>112650</v>
      </c>
      <c r="BB635" s="382">
        <v>117890</v>
      </c>
      <c r="BC635" s="383">
        <v>123130</v>
      </c>
      <c r="BE635">
        <v>43350</v>
      </c>
      <c r="BF635">
        <v>57250</v>
      </c>
      <c r="BG635">
        <v>60718</v>
      </c>
      <c r="BH635">
        <v>64186</v>
      </c>
      <c r="BI635">
        <v>67654</v>
      </c>
      <c r="BJ635">
        <v>71122</v>
      </c>
      <c r="BK635">
        <v>74590</v>
      </c>
      <c r="BL635">
        <v>78058</v>
      </c>
      <c r="BM635">
        <v>81526</v>
      </c>
      <c r="BN635">
        <v>69350</v>
      </c>
      <c r="BO635">
        <v>91550</v>
      </c>
      <c r="BP635">
        <v>97098</v>
      </c>
      <c r="BQ635">
        <v>102646</v>
      </c>
      <c r="BR635">
        <v>108194</v>
      </c>
      <c r="BS635">
        <v>113742</v>
      </c>
      <c r="BT635">
        <v>119290</v>
      </c>
      <c r="BU635">
        <v>124838</v>
      </c>
      <c r="BV635">
        <v>130386</v>
      </c>
    </row>
    <row r="636" spans="1:74" x14ac:dyDescent="0.35">
      <c r="A636" s="298" t="s">
        <v>826</v>
      </c>
      <c r="C636" s="300">
        <v>40800</v>
      </c>
      <c r="D636" s="300">
        <v>40800</v>
      </c>
      <c r="E636" s="300">
        <v>46920</v>
      </c>
      <c r="F636" s="300">
        <v>46920</v>
      </c>
      <c r="G636" s="300">
        <v>46920</v>
      </c>
      <c r="H636" s="300">
        <v>47350</v>
      </c>
      <c r="I636" s="300">
        <v>50600</v>
      </c>
      <c r="J636" s="300">
        <v>53900</v>
      </c>
      <c r="K636" s="300">
        <v>57150</v>
      </c>
      <c r="L636" s="300">
        <v>60400</v>
      </c>
      <c r="M636" s="300">
        <v>63650</v>
      </c>
      <c r="N636" s="300">
        <v>66950</v>
      </c>
      <c r="O636" s="300">
        <v>70200</v>
      </c>
      <c r="P636" s="300">
        <v>73450</v>
      </c>
      <c r="Q636" s="300">
        <v>76750</v>
      </c>
      <c r="S636" s="381">
        <v>40800</v>
      </c>
      <c r="T636" s="382">
        <v>53900</v>
      </c>
      <c r="U636" s="382">
        <v>57164</v>
      </c>
      <c r="V636" s="382">
        <v>60428</v>
      </c>
      <c r="W636" s="382">
        <v>63692</v>
      </c>
      <c r="X636" s="382">
        <v>66956</v>
      </c>
      <c r="Y636" s="382">
        <v>70220</v>
      </c>
      <c r="Z636" s="382">
        <v>73484</v>
      </c>
      <c r="AA636" s="383">
        <v>76748</v>
      </c>
      <c r="AB636" s="381">
        <v>65300</v>
      </c>
      <c r="AC636" s="382">
        <v>86200</v>
      </c>
      <c r="AD636" s="382">
        <v>91424</v>
      </c>
      <c r="AE636" s="382">
        <v>96648</v>
      </c>
      <c r="AF636" s="382">
        <v>101872</v>
      </c>
      <c r="AG636" s="382">
        <v>107096</v>
      </c>
      <c r="AH636" s="382">
        <v>112320</v>
      </c>
      <c r="AI636" s="382">
        <v>117544</v>
      </c>
      <c r="AJ636" s="383">
        <v>122768</v>
      </c>
      <c r="AL636" s="381">
        <v>40800</v>
      </c>
      <c r="AM636" s="382">
        <v>53900</v>
      </c>
      <c r="AN636" s="382">
        <v>57164</v>
      </c>
      <c r="AO636" s="382">
        <v>60428</v>
      </c>
      <c r="AP636" s="382">
        <v>63692</v>
      </c>
      <c r="AQ636" s="382">
        <v>66956</v>
      </c>
      <c r="AR636" s="382">
        <v>70220</v>
      </c>
      <c r="AS636" s="382">
        <v>73484</v>
      </c>
      <c r="AT636" s="383">
        <v>76748</v>
      </c>
      <c r="AU636" s="381">
        <v>65300</v>
      </c>
      <c r="AV636" s="382">
        <v>86200</v>
      </c>
      <c r="AW636" s="382">
        <v>91424</v>
      </c>
      <c r="AX636" s="382">
        <v>96648</v>
      </c>
      <c r="AY636" s="382">
        <v>101872</v>
      </c>
      <c r="AZ636" s="382">
        <v>107096</v>
      </c>
      <c r="BA636" s="382">
        <v>112320</v>
      </c>
      <c r="BB636" s="382">
        <v>117544</v>
      </c>
      <c r="BC636" s="383">
        <v>122768</v>
      </c>
      <c r="BE636">
        <v>43100</v>
      </c>
      <c r="BF636">
        <v>56900</v>
      </c>
      <c r="BG636">
        <v>60348</v>
      </c>
      <c r="BH636">
        <v>63796</v>
      </c>
      <c r="BI636">
        <v>67244</v>
      </c>
      <c r="BJ636">
        <v>70692</v>
      </c>
      <c r="BK636">
        <v>74140</v>
      </c>
      <c r="BL636">
        <v>77588</v>
      </c>
      <c r="BM636">
        <v>81036</v>
      </c>
      <c r="BN636">
        <v>68950</v>
      </c>
      <c r="BO636">
        <v>91000</v>
      </c>
      <c r="BP636">
        <v>96516</v>
      </c>
      <c r="BQ636">
        <v>102032</v>
      </c>
      <c r="BR636">
        <v>107548</v>
      </c>
      <c r="BS636">
        <v>113064</v>
      </c>
      <c r="BT636">
        <v>118580</v>
      </c>
      <c r="BU636">
        <v>124096</v>
      </c>
      <c r="BV636">
        <v>129612</v>
      </c>
    </row>
    <row r="637" spans="1:74" x14ac:dyDescent="0.35">
      <c r="A637" s="298" t="s">
        <v>827</v>
      </c>
      <c r="C637" s="300">
        <v>39900</v>
      </c>
      <c r="D637" s="300">
        <v>39900</v>
      </c>
      <c r="E637" s="300">
        <v>45885</v>
      </c>
      <c r="F637" s="300">
        <v>45885</v>
      </c>
      <c r="G637" s="300">
        <v>45885</v>
      </c>
      <c r="H637" s="300">
        <v>45885</v>
      </c>
      <c r="I637" s="300">
        <v>45885</v>
      </c>
      <c r="J637" s="300">
        <v>47300</v>
      </c>
      <c r="K637" s="300">
        <v>50150</v>
      </c>
      <c r="L637" s="300">
        <v>53000</v>
      </c>
      <c r="M637" s="300">
        <v>55850</v>
      </c>
      <c r="N637" s="300">
        <v>58750</v>
      </c>
      <c r="O637" s="300">
        <v>61600</v>
      </c>
      <c r="P637" s="300">
        <v>64450</v>
      </c>
      <c r="Q637" s="300">
        <v>67350</v>
      </c>
      <c r="S637" s="381">
        <v>35800</v>
      </c>
      <c r="T637" s="382">
        <v>47300</v>
      </c>
      <c r="U637" s="382">
        <v>50164</v>
      </c>
      <c r="V637" s="382">
        <v>53028</v>
      </c>
      <c r="W637" s="382">
        <v>55892</v>
      </c>
      <c r="X637" s="382">
        <v>58756</v>
      </c>
      <c r="Y637" s="382">
        <v>61620</v>
      </c>
      <c r="Z637" s="382">
        <v>64484</v>
      </c>
      <c r="AA637" s="383">
        <v>67348</v>
      </c>
      <c r="AB637" s="381">
        <v>57300</v>
      </c>
      <c r="AC637" s="382">
        <v>75650</v>
      </c>
      <c r="AD637" s="382">
        <v>80234</v>
      </c>
      <c r="AE637" s="382">
        <v>84818</v>
      </c>
      <c r="AF637" s="382">
        <v>89402</v>
      </c>
      <c r="AG637" s="382">
        <v>93986</v>
      </c>
      <c r="AH637" s="382">
        <v>98570</v>
      </c>
      <c r="AI637" s="382">
        <v>103154</v>
      </c>
      <c r="AJ637" s="383">
        <v>107738</v>
      </c>
      <c r="AL637" s="381">
        <v>35800</v>
      </c>
      <c r="AM637" s="382">
        <v>47300</v>
      </c>
      <c r="AN637" s="382">
        <v>50164</v>
      </c>
      <c r="AO637" s="382">
        <v>53028</v>
      </c>
      <c r="AP637" s="382">
        <v>55892</v>
      </c>
      <c r="AQ637" s="382">
        <v>58756</v>
      </c>
      <c r="AR637" s="382">
        <v>61620</v>
      </c>
      <c r="AS637" s="382">
        <v>64484</v>
      </c>
      <c r="AT637" s="383">
        <v>67348</v>
      </c>
      <c r="AU637" s="381">
        <v>57300</v>
      </c>
      <c r="AV637" s="382">
        <v>75650</v>
      </c>
      <c r="AW637" s="382">
        <v>80234</v>
      </c>
      <c r="AX637" s="382">
        <v>84818</v>
      </c>
      <c r="AY637" s="382">
        <v>89402</v>
      </c>
      <c r="AZ637" s="382">
        <v>93986</v>
      </c>
      <c r="BA637" s="382">
        <v>98570</v>
      </c>
      <c r="BB637" s="382">
        <v>103154</v>
      </c>
      <c r="BC637" s="383">
        <v>107738</v>
      </c>
      <c r="BE637">
        <v>39300</v>
      </c>
      <c r="BF637">
        <v>51900</v>
      </c>
      <c r="BG637">
        <v>55044</v>
      </c>
      <c r="BH637">
        <v>58188</v>
      </c>
      <c r="BI637">
        <v>61332</v>
      </c>
      <c r="BJ637">
        <v>64476</v>
      </c>
      <c r="BK637">
        <v>67620</v>
      </c>
      <c r="BL637">
        <v>70764</v>
      </c>
      <c r="BM637">
        <v>73908</v>
      </c>
      <c r="BN637">
        <v>62900</v>
      </c>
      <c r="BO637">
        <v>83050</v>
      </c>
      <c r="BP637">
        <v>88082</v>
      </c>
      <c r="BQ637">
        <v>93114</v>
      </c>
      <c r="BR637">
        <v>98146</v>
      </c>
      <c r="BS637">
        <v>103178</v>
      </c>
      <c r="BT637">
        <v>108210</v>
      </c>
      <c r="BU637">
        <v>113242</v>
      </c>
      <c r="BV637">
        <v>118274</v>
      </c>
    </row>
    <row r="638" spans="1:74" x14ac:dyDescent="0.35">
      <c r="A638" s="298" t="s">
        <v>828</v>
      </c>
      <c r="C638" s="300">
        <v>39900</v>
      </c>
      <c r="D638" s="300">
        <v>39900</v>
      </c>
      <c r="E638" s="300">
        <v>45885</v>
      </c>
      <c r="F638" s="300">
        <v>45885</v>
      </c>
      <c r="G638" s="300">
        <v>45885</v>
      </c>
      <c r="H638" s="300">
        <v>45885</v>
      </c>
      <c r="I638" s="300">
        <v>45885</v>
      </c>
      <c r="J638" s="300">
        <v>47300</v>
      </c>
      <c r="K638" s="300">
        <v>50150</v>
      </c>
      <c r="L638" s="300">
        <v>53000</v>
      </c>
      <c r="M638" s="300">
        <v>55850</v>
      </c>
      <c r="N638" s="300">
        <v>58750</v>
      </c>
      <c r="O638" s="300">
        <v>61600</v>
      </c>
      <c r="P638" s="300">
        <v>64450</v>
      </c>
      <c r="Q638" s="300">
        <v>67350</v>
      </c>
      <c r="S638" s="381">
        <v>35800</v>
      </c>
      <c r="T638" s="382">
        <v>47300</v>
      </c>
      <c r="U638" s="382">
        <v>50164</v>
      </c>
      <c r="V638" s="382">
        <v>53028</v>
      </c>
      <c r="W638" s="382">
        <v>55892</v>
      </c>
      <c r="X638" s="382">
        <v>58756</v>
      </c>
      <c r="Y638" s="382">
        <v>61620</v>
      </c>
      <c r="Z638" s="382">
        <v>64484</v>
      </c>
      <c r="AA638" s="383">
        <v>67348</v>
      </c>
      <c r="AB638" s="381">
        <v>57300</v>
      </c>
      <c r="AC638" s="382">
        <v>75650</v>
      </c>
      <c r="AD638" s="382">
        <v>80234</v>
      </c>
      <c r="AE638" s="382">
        <v>84818</v>
      </c>
      <c r="AF638" s="382">
        <v>89402</v>
      </c>
      <c r="AG638" s="382">
        <v>93986</v>
      </c>
      <c r="AH638" s="382">
        <v>98570</v>
      </c>
      <c r="AI638" s="382">
        <v>103154</v>
      </c>
      <c r="AJ638" s="383">
        <v>107738</v>
      </c>
      <c r="AL638" s="381">
        <v>35800</v>
      </c>
      <c r="AM638" s="382">
        <v>47300</v>
      </c>
      <c r="AN638" s="382">
        <v>50164</v>
      </c>
      <c r="AO638" s="382">
        <v>53028</v>
      </c>
      <c r="AP638" s="382">
        <v>55892</v>
      </c>
      <c r="AQ638" s="382">
        <v>58756</v>
      </c>
      <c r="AR638" s="382">
        <v>61620</v>
      </c>
      <c r="AS638" s="382">
        <v>64484</v>
      </c>
      <c r="AT638" s="383">
        <v>67348</v>
      </c>
      <c r="AU638" s="381">
        <v>57300</v>
      </c>
      <c r="AV638" s="382">
        <v>75650</v>
      </c>
      <c r="AW638" s="382">
        <v>80234</v>
      </c>
      <c r="AX638" s="382">
        <v>84818</v>
      </c>
      <c r="AY638" s="382">
        <v>89402</v>
      </c>
      <c r="AZ638" s="382">
        <v>93986</v>
      </c>
      <c r="BA638" s="382">
        <v>98570</v>
      </c>
      <c r="BB638" s="382">
        <v>103154</v>
      </c>
      <c r="BC638" s="383">
        <v>107738</v>
      </c>
      <c r="BE638">
        <v>39300</v>
      </c>
      <c r="BF638">
        <v>51900</v>
      </c>
      <c r="BG638">
        <v>55044</v>
      </c>
      <c r="BH638">
        <v>58188</v>
      </c>
      <c r="BI638">
        <v>61332</v>
      </c>
      <c r="BJ638">
        <v>64476</v>
      </c>
      <c r="BK638">
        <v>67620</v>
      </c>
      <c r="BL638">
        <v>70764</v>
      </c>
      <c r="BM638">
        <v>73908</v>
      </c>
      <c r="BN638">
        <v>62900</v>
      </c>
      <c r="BO638">
        <v>83050</v>
      </c>
      <c r="BP638">
        <v>88082</v>
      </c>
      <c r="BQ638">
        <v>93114</v>
      </c>
      <c r="BR638">
        <v>98146</v>
      </c>
      <c r="BS638">
        <v>103178</v>
      </c>
      <c r="BT638">
        <v>108210</v>
      </c>
      <c r="BU638">
        <v>113242</v>
      </c>
      <c r="BV638">
        <v>118274</v>
      </c>
    </row>
    <row r="639" spans="1:74" x14ac:dyDescent="0.35">
      <c r="A639" s="298" t="s">
        <v>829</v>
      </c>
      <c r="C639" s="300">
        <v>39900</v>
      </c>
      <c r="D639" s="300">
        <v>39900</v>
      </c>
      <c r="E639" s="300">
        <v>45885</v>
      </c>
      <c r="F639" s="300">
        <v>45885</v>
      </c>
      <c r="G639" s="300">
        <v>45885</v>
      </c>
      <c r="H639" s="300">
        <v>45885</v>
      </c>
      <c r="I639" s="300">
        <v>45885</v>
      </c>
      <c r="J639" s="300">
        <v>47300</v>
      </c>
      <c r="K639" s="300">
        <v>50150</v>
      </c>
      <c r="L639" s="300">
        <v>53000</v>
      </c>
      <c r="M639" s="300">
        <v>55850</v>
      </c>
      <c r="N639" s="300">
        <v>58750</v>
      </c>
      <c r="O639" s="300">
        <v>61600</v>
      </c>
      <c r="P639" s="300">
        <v>64450</v>
      </c>
      <c r="Q639" s="300">
        <v>67350</v>
      </c>
      <c r="S639" s="381">
        <v>35800</v>
      </c>
      <c r="T639" s="382">
        <v>47300</v>
      </c>
      <c r="U639" s="382">
        <v>50164</v>
      </c>
      <c r="V639" s="382">
        <v>53028</v>
      </c>
      <c r="W639" s="382">
        <v>55892</v>
      </c>
      <c r="X639" s="382">
        <v>58756</v>
      </c>
      <c r="Y639" s="382">
        <v>61620</v>
      </c>
      <c r="Z639" s="382">
        <v>64484</v>
      </c>
      <c r="AA639" s="383">
        <v>67348</v>
      </c>
      <c r="AB639" s="381">
        <v>57300</v>
      </c>
      <c r="AC639" s="382">
        <v>75650</v>
      </c>
      <c r="AD639" s="382">
        <v>80234</v>
      </c>
      <c r="AE639" s="382">
        <v>84818</v>
      </c>
      <c r="AF639" s="382">
        <v>89402</v>
      </c>
      <c r="AG639" s="382">
        <v>93986</v>
      </c>
      <c r="AH639" s="382">
        <v>98570</v>
      </c>
      <c r="AI639" s="382">
        <v>103154</v>
      </c>
      <c r="AJ639" s="383">
        <v>107738</v>
      </c>
      <c r="AL639" s="381">
        <v>35800</v>
      </c>
      <c r="AM639" s="382">
        <v>47300</v>
      </c>
      <c r="AN639" s="382">
        <v>50164</v>
      </c>
      <c r="AO639" s="382">
        <v>53028</v>
      </c>
      <c r="AP639" s="382">
        <v>55892</v>
      </c>
      <c r="AQ639" s="382">
        <v>58756</v>
      </c>
      <c r="AR639" s="382">
        <v>61620</v>
      </c>
      <c r="AS639" s="382">
        <v>64484</v>
      </c>
      <c r="AT639" s="383">
        <v>67348</v>
      </c>
      <c r="AU639" s="381">
        <v>57300</v>
      </c>
      <c r="AV639" s="382">
        <v>75650</v>
      </c>
      <c r="AW639" s="382">
        <v>80234</v>
      </c>
      <c r="AX639" s="382">
        <v>84818</v>
      </c>
      <c r="AY639" s="382">
        <v>89402</v>
      </c>
      <c r="AZ639" s="382">
        <v>93986</v>
      </c>
      <c r="BA639" s="382">
        <v>98570</v>
      </c>
      <c r="BB639" s="382">
        <v>103154</v>
      </c>
      <c r="BC639" s="383">
        <v>107738</v>
      </c>
      <c r="BE639">
        <v>39300</v>
      </c>
      <c r="BF639">
        <v>51900</v>
      </c>
      <c r="BG639">
        <v>55044</v>
      </c>
      <c r="BH639">
        <v>58188</v>
      </c>
      <c r="BI639">
        <v>61332</v>
      </c>
      <c r="BJ639">
        <v>64476</v>
      </c>
      <c r="BK639">
        <v>67620</v>
      </c>
      <c r="BL639">
        <v>70764</v>
      </c>
      <c r="BM639">
        <v>73908</v>
      </c>
      <c r="BN639">
        <v>62900</v>
      </c>
      <c r="BO639">
        <v>83050</v>
      </c>
      <c r="BP639">
        <v>88082</v>
      </c>
      <c r="BQ639">
        <v>93114</v>
      </c>
      <c r="BR639">
        <v>98146</v>
      </c>
      <c r="BS639">
        <v>103178</v>
      </c>
      <c r="BT639">
        <v>108210</v>
      </c>
      <c r="BU639">
        <v>113242</v>
      </c>
      <c r="BV639">
        <v>118274</v>
      </c>
    </row>
    <row r="640" spans="1:74" x14ac:dyDescent="0.35">
      <c r="A640" s="298" t="s">
        <v>830</v>
      </c>
      <c r="C640" s="300">
        <v>39900</v>
      </c>
      <c r="D640" s="300">
        <v>39900</v>
      </c>
      <c r="E640" s="300">
        <v>45885</v>
      </c>
      <c r="F640" s="300">
        <v>45885</v>
      </c>
      <c r="G640" s="300">
        <v>45885</v>
      </c>
      <c r="H640" s="300">
        <v>45885</v>
      </c>
      <c r="I640" s="300">
        <v>45885</v>
      </c>
      <c r="J640" s="300">
        <v>47300</v>
      </c>
      <c r="K640" s="300">
        <v>50150</v>
      </c>
      <c r="L640" s="300">
        <v>53000</v>
      </c>
      <c r="M640" s="300">
        <v>55850</v>
      </c>
      <c r="N640" s="300">
        <v>58750</v>
      </c>
      <c r="O640" s="300">
        <v>61600</v>
      </c>
      <c r="P640" s="300">
        <v>64450</v>
      </c>
      <c r="Q640" s="300">
        <v>67350</v>
      </c>
      <c r="S640" s="381">
        <v>35800</v>
      </c>
      <c r="T640" s="382">
        <v>47300</v>
      </c>
      <c r="U640" s="382">
        <v>50164</v>
      </c>
      <c r="V640" s="382">
        <v>53028</v>
      </c>
      <c r="W640" s="382">
        <v>55892</v>
      </c>
      <c r="X640" s="382">
        <v>58756</v>
      </c>
      <c r="Y640" s="382">
        <v>61620</v>
      </c>
      <c r="Z640" s="382">
        <v>64484</v>
      </c>
      <c r="AA640" s="383">
        <v>67348</v>
      </c>
      <c r="AB640" s="381">
        <v>57300</v>
      </c>
      <c r="AC640" s="382">
        <v>75650</v>
      </c>
      <c r="AD640" s="382">
        <v>80234</v>
      </c>
      <c r="AE640" s="382">
        <v>84818</v>
      </c>
      <c r="AF640" s="382">
        <v>89402</v>
      </c>
      <c r="AG640" s="382">
        <v>93986</v>
      </c>
      <c r="AH640" s="382">
        <v>98570</v>
      </c>
      <c r="AI640" s="382">
        <v>103154</v>
      </c>
      <c r="AJ640" s="383">
        <v>107738</v>
      </c>
      <c r="AL640" s="381">
        <v>35800</v>
      </c>
      <c r="AM640" s="382">
        <v>47300</v>
      </c>
      <c r="AN640" s="382">
        <v>50164</v>
      </c>
      <c r="AO640" s="382">
        <v>53028</v>
      </c>
      <c r="AP640" s="382">
        <v>55892</v>
      </c>
      <c r="AQ640" s="382">
        <v>58756</v>
      </c>
      <c r="AR640" s="382">
        <v>61620</v>
      </c>
      <c r="AS640" s="382">
        <v>64484</v>
      </c>
      <c r="AT640" s="383">
        <v>67348</v>
      </c>
      <c r="AU640" s="381">
        <v>57300</v>
      </c>
      <c r="AV640" s="382">
        <v>75650</v>
      </c>
      <c r="AW640" s="382">
        <v>80234</v>
      </c>
      <c r="AX640" s="382">
        <v>84818</v>
      </c>
      <c r="AY640" s="382">
        <v>89402</v>
      </c>
      <c r="AZ640" s="382">
        <v>93986</v>
      </c>
      <c r="BA640" s="382">
        <v>98570</v>
      </c>
      <c r="BB640" s="382">
        <v>103154</v>
      </c>
      <c r="BC640" s="383">
        <v>107738</v>
      </c>
      <c r="BE640">
        <v>39300</v>
      </c>
      <c r="BF640">
        <v>51900</v>
      </c>
      <c r="BG640">
        <v>55044</v>
      </c>
      <c r="BH640">
        <v>58188</v>
      </c>
      <c r="BI640">
        <v>61332</v>
      </c>
      <c r="BJ640">
        <v>64476</v>
      </c>
      <c r="BK640">
        <v>67620</v>
      </c>
      <c r="BL640">
        <v>70764</v>
      </c>
      <c r="BM640">
        <v>73908</v>
      </c>
      <c r="BN640">
        <v>62900</v>
      </c>
      <c r="BO640">
        <v>83050</v>
      </c>
      <c r="BP640">
        <v>88082</v>
      </c>
      <c r="BQ640">
        <v>93114</v>
      </c>
      <c r="BR640">
        <v>98146</v>
      </c>
      <c r="BS640">
        <v>103178</v>
      </c>
      <c r="BT640">
        <v>108210</v>
      </c>
      <c r="BU640">
        <v>113242</v>
      </c>
      <c r="BV640">
        <v>118274</v>
      </c>
    </row>
    <row r="641" spans="1:74" x14ac:dyDescent="0.35">
      <c r="A641" s="298" t="s">
        <v>831</v>
      </c>
      <c r="C641" s="300">
        <v>43500</v>
      </c>
      <c r="D641" s="300">
        <v>43500</v>
      </c>
      <c r="E641" s="300">
        <v>50025</v>
      </c>
      <c r="F641" s="300">
        <v>50025</v>
      </c>
      <c r="G641" s="300">
        <v>50025</v>
      </c>
      <c r="H641" s="300">
        <v>50500</v>
      </c>
      <c r="I641" s="300">
        <v>53950</v>
      </c>
      <c r="J641" s="300">
        <v>57450</v>
      </c>
      <c r="K641" s="300">
        <v>60900</v>
      </c>
      <c r="L641" s="300">
        <v>64400</v>
      </c>
      <c r="M641" s="300">
        <v>67900</v>
      </c>
      <c r="N641" s="300">
        <v>71350</v>
      </c>
      <c r="O641" s="300">
        <v>74850</v>
      </c>
      <c r="P641" s="300">
        <v>78300</v>
      </c>
      <c r="Q641" s="300">
        <v>81800</v>
      </c>
      <c r="S641" s="381">
        <v>43500</v>
      </c>
      <c r="T641" s="382">
        <v>57450</v>
      </c>
      <c r="U641" s="382">
        <v>60930</v>
      </c>
      <c r="V641" s="382">
        <v>64410</v>
      </c>
      <c r="W641" s="382">
        <v>67890</v>
      </c>
      <c r="X641" s="382">
        <v>71370</v>
      </c>
      <c r="Y641" s="382">
        <v>74850</v>
      </c>
      <c r="Z641" s="382">
        <v>78330</v>
      </c>
      <c r="AA641" s="383">
        <v>81810</v>
      </c>
      <c r="AB641" s="381">
        <v>69600</v>
      </c>
      <c r="AC641" s="382">
        <v>91850</v>
      </c>
      <c r="AD641" s="382">
        <v>97418</v>
      </c>
      <c r="AE641" s="382">
        <v>102986</v>
      </c>
      <c r="AF641" s="382">
        <v>108554</v>
      </c>
      <c r="AG641" s="382">
        <v>114122</v>
      </c>
      <c r="AH641" s="382">
        <v>119690</v>
      </c>
      <c r="AI641" s="382">
        <v>125258</v>
      </c>
      <c r="AJ641" s="383">
        <v>130826</v>
      </c>
      <c r="AL641" s="381">
        <v>43900</v>
      </c>
      <c r="AM641" s="382">
        <v>57950</v>
      </c>
      <c r="AN641" s="382">
        <v>61462</v>
      </c>
      <c r="AO641" s="382">
        <v>64974</v>
      </c>
      <c r="AP641" s="382">
        <v>68486</v>
      </c>
      <c r="AQ641" s="382">
        <v>71998</v>
      </c>
      <c r="AR641" s="382">
        <v>75510</v>
      </c>
      <c r="AS641" s="382">
        <v>79022</v>
      </c>
      <c r="AT641" s="383">
        <v>82534</v>
      </c>
      <c r="AU641" s="381">
        <v>70250</v>
      </c>
      <c r="AV641" s="382">
        <v>92750</v>
      </c>
      <c r="AW641" s="382">
        <v>98370</v>
      </c>
      <c r="AX641" s="382">
        <v>103990</v>
      </c>
      <c r="AY641" s="382">
        <v>109610</v>
      </c>
      <c r="AZ641" s="382">
        <v>115230</v>
      </c>
      <c r="BA641" s="382">
        <v>120850</v>
      </c>
      <c r="BB641" s="382">
        <v>126470</v>
      </c>
      <c r="BC641" s="383">
        <v>132090</v>
      </c>
      <c r="BE641">
        <v>47550</v>
      </c>
      <c r="BF641">
        <v>62800</v>
      </c>
      <c r="BG641">
        <v>66604</v>
      </c>
      <c r="BH641">
        <v>70408</v>
      </c>
      <c r="BI641">
        <v>74212</v>
      </c>
      <c r="BJ641">
        <v>78016</v>
      </c>
      <c r="BK641">
        <v>81820</v>
      </c>
      <c r="BL641">
        <v>85624</v>
      </c>
      <c r="BM641">
        <v>89428</v>
      </c>
      <c r="BN641">
        <v>76100</v>
      </c>
      <c r="BO641">
        <v>100450</v>
      </c>
      <c r="BP641">
        <v>106538</v>
      </c>
      <c r="BQ641">
        <v>112626</v>
      </c>
      <c r="BR641">
        <v>118714</v>
      </c>
      <c r="BS641">
        <v>124802</v>
      </c>
      <c r="BT641">
        <v>130890</v>
      </c>
      <c r="BU641">
        <v>136978</v>
      </c>
      <c r="BV641">
        <v>143066</v>
      </c>
    </row>
    <row r="642" spans="1:74" x14ac:dyDescent="0.35">
      <c r="A642" s="298" t="s">
        <v>832</v>
      </c>
      <c r="C642" s="300">
        <v>41400</v>
      </c>
      <c r="D642" s="300">
        <v>41400</v>
      </c>
      <c r="E642" s="300">
        <v>47610</v>
      </c>
      <c r="F642" s="300">
        <v>47610</v>
      </c>
      <c r="G642" s="300">
        <v>47610</v>
      </c>
      <c r="H642" s="300">
        <v>48050</v>
      </c>
      <c r="I642" s="300">
        <v>51350</v>
      </c>
      <c r="J642" s="300">
        <v>54650</v>
      </c>
      <c r="K642" s="300">
        <v>58000</v>
      </c>
      <c r="L642" s="300">
        <v>61300</v>
      </c>
      <c r="M642" s="300">
        <v>64600</v>
      </c>
      <c r="N642" s="300">
        <v>67900</v>
      </c>
      <c r="O642" s="300">
        <v>71250</v>
      </c>
      <c r="P642" s="300">
        <v>74550</v>
      </c>
      <c r="Q642" s="300">
        <v>77850</v>
      </c>
      <c r="S642" s="381">
        <v>41400</v>
      </c>
      <c r="T642" s="382">
        <v>54650</v>
      </c>
      <c r="U642" s="382">
        <v>57962</v>
      </c>
      <c r="V642" s="382">
        <v>61274</v>
      </c>
      <c r="W642" s="382">
        <v>64586</v>
      </c>
      <c r="X642" s="382">
        <v>67898</v>
      </c>
      <c r="Y642" s="382">
        <v>71210</v>
      </c>
      <c r="Z642" s="382">
        <v>74522</v>
      </c>
      <c r="AA642" s="383">
        <v>77834</v>
      </c>
      <c r="AB642" s="381">
        <v>66250</v>
      </c>
      <c r="AC642" s="382">
        <v>87450</v>
      </c>
      <c r="AD642" s="382">
        <v>92750</v>
      </c>
      <c r="AE642" s="382">
        <v>98050</v>
      </c>
      <c r="AF642" s="382">
        <v>103350</v>
      </c>
      <c r="AG642" s="382">
        <v>108650</v>
      </c>
      <c r="AH642" s="382">
        <v>113950</v>
      </c>
      <c r="AI642" s="382">
        <v>119250</v>
      </c>
      <c r="AJ642" s="383">
        <v>124550</v>
      </c>
      <c r="AL642" s="381">
        <v>41850</v>
      </c>
      <c r="AM642" s="382">
        <v>55250</v>
      </c>
      <c r="AN642" s="382">
        <v>58598</v>
      </c>
      <c r="AO642" s="382">
        <v>61946</v>
      </c>
      <c r="AP642" s="382">
        <v>65294</v>
      </c>
      <c r="AQ642" s="382">
        <v>68642</v>
      </c>
      <c r="AR642" s="382">
        <v>71990</v>
      </c>
      <c r="AS642" s="382">
        <v>75338</v>
      </c>
      <c r="AT642" s="383">
        <v>78686</v>
      </c>
      <c r="AU642" s="381">
        <v>66950</v>
      </c>
      <c r="AV642" s="382">
        <v>88350</v>
      </c>
      <c r="AW642" s="382">
        <v>93706</v>
      </c>
      <c r="AX642" s="382">
        <v>99062</v>
      </c>
      <c r="AY642" s="382">
        <v>104418</v>
      </c>
      <c r="AZ642" s="382">
        <v>109774</v>
      </c>
      <c r="BA642" s="382">
        <v>115130</v>
      </c>
      <c r="BB642" s="382">
        <v>120486</v>
      </c>
      <c r="BC642" s="383">
        <v>125842</v>
      </c>
      <c r="BE642">
        <v>46500</v>
      </c>
      <c r="BF642">
        <v>61400</v>
      </c>
      <c r="BG642">
        <v>65120</v>
      </c>
      <c r="BH642">
        <v>68840</v>
      </c>
      <c r="BI642">
        <v>72560</v>
      </c>
      <c r="BJ642">
        <v>76280</v>
      </c>
      <c r="BK642">
        <v>80000</v>
      </c>
      <c r="BL642">
        <v>83720</v>
      </c>
      <c r="BM642">
        <v>87440</v>
      </c>
      <c r="BN642">
        <v>74400</v>
      </c>
      <c r="BO642">
        <v>98200</v>
      </c>
      <c r="BP642">
        <v>104152</v>
      </c>
      <c r="BQ642">
        <v>110104</v>
      </c>
      <c r="BR642">
        <v>116056</v>
      </c>
      <c r="BS642">
        <v>122008</v>
      </c>
      <c r="BT642">
        <v>127960</v>
      </c>
      <c r="BU642">
        <v>133912</v>
      </c>
      <c r="BV642">
        <v>139864</v>
      </c>
    </row>
    <row r="643" spans="1:74" x14ac:dyDescent="0.35">
      <c r="A643" s="298" t="s">
        <v>833</v>
      </c>
      <c r="C643" s="300">
        <v>39900</v>
      </c>
      <c r="D643" s="300">
        <v>39900</v>
      </c>
      <c r="E643" s="300">
        <v>45885</v>
      </c>
      <c r="F643" s="300">
        <v>45885</v>
      </c>
      <c r="G643" s="300">
        <v>45885</v>
      </c>
      <c r="H643" s="300">
        <v>45885</v>
      </c>
      <c r="I643" s="300">
        <v>45885</v>
      </c>
      <c r="J643" s="300">
        <v>47300</v>
      </c>
      <c r="K643" s="300">
        <v>50150</v>
      </c>
      <c r="L643" s="300">
        <v>53000</v>
      </c>
      <c r="M643" s="300">
        <v>55850</v>
      </c>
      <c r="N643" s="300">
        <v>58750</v>
      </c>
      <c r="O643" s="300">
        <v>61600</v>
      </c>
      <c r="P643" s="300">
        <v>64450</v>
      </c>
      <c r="Q643" s="300">
        <v>67350</v>
      </c>
      <c r="S643" s="381">
        <v>35800</v>
      </c>
      <c r="T643" s="382">
        <v>47300</v>
      </c>
      <c r="U643" s="382">
        <v>50164</v>
      </c>
      <c r="V643" s="382">
        <v>53028</v>
      </c>
      <c r="W643" s="382">
        <v>55892</v>
      </c>
      <c r="X643" s="382">
        <v>58756</v>
      </c>
      <c r="Y643" s="382">
        <v>61620</v>
      </c>
      <c r="Z643" s="382">
        <v>64484</v>
      </c>
      <c r="AA643" s="383">
        <v>67348</v>
      </c>
      <c r="AB643" s="381">
        <v>57300</v>
      </c>
      <c r="AC643" s="382">
        <v>75650</v>
      </c>
      <c r="AD643" s="382">
        <v>80234</v>
      </c>
      <c r="AE643" s="382">
        <v>84818</v>
      </c>
      <c r="AF643" s="382">
        <v>89402</v>
      </c>
      <c r="AG643" s="382">
        <v>93986</v>
      </c>
      <c r="AH643" s="382">
        <v>98570</v>
      </c>
      <c r="AI643" s="382">
        <v>103154</v>
      </c>
      <c r="AJ643" s="383">
        <v>107738</v>
      </c>
      <c r="AL643" s="381">
        <v>35800</v>
      </c>
      <c r="AM643" s="382">
        <v>47300</v>
      </c>
      <c r="AN643" s="382">
        <v>50164</v>
      </c>
      <c r="AO643" s="382">
        <v>53028</v>
      </c>
      <c r="AP643" s="382">
        <v>55892</v>
      </c>
      <c r="AQ643" s="382">
        <v>58756</v>
      </c>
      <c r="AR643" s="382">
        <v>61620</v>
      </c>
      <c r="AS643" s="382">
        <v>64484</v>
      </c>
      <c r="AT643" s="383">
        <v>67348</v>
      </c>
      <c r="AU643" s="381">
        <v>57300</v>
      </c>
      <c r="AV643" s="382">
        <v>75650</v>
      </c>
      <c r="AW643" s="382">
        <v>80234</v>
      </c>
      <c r="AX643" s="382">
        <v>84818</v>
      </c>
      <c r="AY643" s="382">
        <v>89402</v>
      </c>
      <c r="AZ643" s="382">
        <v>93986</v>
      </c>
      <c r="BA643" s="382">
        <v>98570</v>
      </c>
      <c r="BB643" s="382">
        <v>103154</v>
      </c>
      <c r="BC643" s="383">
        <v>107738</v>
      </c>
      <c r="BE643">
        <v>39300</v>
      </c>
      <c r="BF643">
        <v>51900</v>
      </c>
      <c r="BG643">
        <v>55044</v>
      </c>
      <c r="BH643">
        <v>58188</v>
      </c>
      <c r="BI643">
        <v>61332</v>
      </c>
      <c r="BJ643">
        <v>64476</v>
      </c>
      <c r="BK643">
        <v>67620</v>
      </c>
      <c r="BL643">
        <v>70764</v>
      </c>
      <c r="BM643">
        <v>73908</v>
      </c>
      <c r="BN643">
        <v>62900</v>
      </c>
      <c r="BO643">
        <v>83050</v>
      </c>
      <c r="BP643">
        <v>88082</v>
      </c>
      <c r="BQ643">
        <v>93114</v>
      </c>
      <c r="BR643">
        <v>98146</v>
      </c>
      <c r="BS643">
        <v>103178</v>
      </c>
      <c r="BT643">
        <v>108210</v>
      </c>
      <c r="BU643">
        <v>113242</v>
      </c>
      <c r="BV643">
        <v>118274</v>
      </c>
    </row>
    <row r="644" spans="1:74" x14ac:dyDescent="0.35">
      <c r="A644" s="298" t="s">
        <v>834</v>
      </c>
      <c r="C644" s="300">
        <v>42300</v>
      </c>
      <c r="D644" s="300">
        <v>42300</v>
      </c>
      <c r="E644" s="300">
        <v>48645</v>
      </c>
      <c r="F644" s="300">
        <v>48645</v>
      </c>
      <c r="G644" s="300">
        <v>48645</v>
      </c>
      <c r="H644" s="300">
        <v>49100</v>
      </c>
      <c r="I644" s="300">
        <v>52500</v>
      </c>
      <c r="J644" s="300">
        <v>55850</v>
      </c>
      <c r="K644" s="300">
        <v>59250</v>
      </c>
      <c r="L644" s="300">
        <v>62650</v>
      </c>
      <c r="M644" s="300">
        <v>66000</v>
      </c>
      <c r="N644" s="300">
        <v>69400</v>
      </c>
      <c r="O644" s="300">
        <v>72800</v>
      </c>
      <c r="P644" s="300">
        <v>76150</v>
      </c>
      <c r="Q644" s="300">
        <v>79550</v>
      </c>
      <c r="S644" s="381">
        <v>42300</v>
      </c>
      <c r="T644" s="382">
        <v>55850</v>
      </c>
      <c r="U644" s="382">
        <v>59234</v>
      </c>
      <c r="V644" s="382">
        <v>62618</v>
      </c>
      <c r="W644" s="382">
        <v>66002</v>
      </c>
      <c r="X644" s="382">
        <v>69386</v>
      </c>
      <c r="Y644" s="382">
        <v>72770</v>
      </c>
      <c r="Z644" s="382">
        <v>76154</v>
      </c>
      <c r="AA644" s="383">
        <v>79538</v>
      </c>
      <c r="AB644" s="381">
        <v>67700</v>
      </c>
      <c r="AC644" s="382">
        <v>89350</v>
      </c>
      <c r="AD644" s="382">
        <v>94766</v>
      </c>
      <c r="AE644" s="382">
        <v>100182</v>
      </c>
      <c r="AF644" s="382">
        <v>105598</v>
      </c>
      <c r="AG644" s="382">
        <v>111014</v>
      </c>
      <c r="AH644" s="382">
        <v>116430</v>
      </c>
      <c r="AI644" s="382">
        <v>121846</v>
      </c>
      <c r="AJ644" s="383">
        <v>127262</v>
      </c>
      <c r="AL644" s="381">
        <v>43150</v>
      </c>
      <c r="AM644" s="382">
        <v>57000</v>
      </c>
      <c r="AN644" s="382">
        <v>60452</v>
      </c>
      <c r="AO644" s="382">
        <v>63904</v>
      </c>
      <c r="AP644" s="382">
        <v>67356</v>
      </c>
      <c r="AQ644" s="382">
        <v>70808</v>
      </c>
      <c r="AR644" s="382">
        <v>74260</v>
      </c>
      <c r="AS644" s="382">
        <v>77712</v>
      </c>
      <c r="AT644" s="383">
        <v>81164</v>
      </c>
      <c r="AU644" s="381">
        <v>69050</v>
      </c>
      <c r="AV644" s="382">
        <v>91150</v>
      </c>
      <c r="AW644" s="382">
        <v>96674</v>
      </c>
      <c r="AX644" s="382">
        <v>102198</v>
      </c>
      <c r="AY644" s="382">
        <v>107722</v>
      </c>
      <c r="AZ644" s="382">
        <v>113246</v>
      </c>
      <c r="BA644" s="382">
        <v>118770</v>
      </c>
      <c r="BB644" s="382">
        <v>124294</v>
      </c>
      <c r="BC644" s="383">
        <v>129818</v>
      </c>
      <c r="BE644">
        <v>48250</v>
      </c>
      <c r="BF644">
        <v>63700</v>
      </c>
      <c r="BG644">
        <v>67560</v>
      </c>
      <c r="BH644">
        <v>71420</v>
      </c>
      <c r="BI644">
        <v>75280</v>
      </c>
      <c r="BJ644">
        <v>79140</v>
      </c>
      <c r="BK644">
        <v>83000</v>
      </c>
      <c r="BL644">
        <v>86860</v>
      </c>
      <c r="BM644">
        <v>90720</v>
      </c>
      <c r="BN644">
        <v>77200</v>
      </c>
      <c r="BO644">
        <v>101900</v>
      </c>
      <c r="BP644">
        <v>108076</v>
      </c>
      <c r="BQ644">
        <v>114252</v>
      </c>
      <c r="BR644">
        <v>120428</v>
      </c>
      <c r="BS644">
        <v>126604</v>
      </c>
      <c r="BT644">
        <v>132780</v>
      </c>
      <c r="BU644">
        <v>138956</v>
      </c>
      <c r="BV644">
        <v>145132</v>
      </c>
    </row>
    <row r="645" spans="1:74" x14ac:dyDescent="0.35">
      <c r="A645" s="298" t="s">
        <v>835</v>
      </c>
      <c r="C645" s="300">
        <v>39900</v>
      </c>
      <c r="D645" s="300">
        <v>39900</v>
      </c>
      <c r="E645" s="300">
        <v>45885</v>
      </c>
      <c r="F645" s="300">
        <v>45885</v>
      </c>
      <c r="G645" s="300">
        <v>45885</v>
      </c>
      <c r="H645" s="300">
        <v>45885</v>
      </c>
      <c r="I645" s="300">
        <v>45885</v>
      </c>
      <c r="J645" s="300">
        <v>47300</v>
      </c>
      <c r="K645" s="300">
        <v>50150</v>
      </c>
      <c r="L645" s="300">
        <v>53000</v>
      </c>
      <c r="M645" s="300">
        <v>55850</v>
      </c>
      <c r="N645" s="300">
        <v>58750</v>
      </c>
      <c r="O645" s="300">
        <v>61600</v>
      </c>
      <c r="P645" s="300">
        <v>64450</v>
      </c>
      <c r="Q645" s="300">
        <v>67350</v>
      </c>
      <c r="S645" s="381">
        <v>35800</v>
      </c>
      <c r="T645" s="382">
        <v>47300</v>
      </c>
      <c r="U645" s="382">
        <v>50164</v>
      </c>
      <c r="V645" s="382">
        <v>53028</v>
      </c>
      <c r="W645" s="382">
        <v>55892</v>
      </c>
      <c r="X645" s="382">
        <v>58756</v>
      </c>
      <c r="Y645" s="382">
        <v>61620</v>
      </c>
      <c r="Z645" s="382">
        <v>64484</v>
      </c>
      <c r="AA645" s="383">
        <v>67348</v>
      </c>
      <c r="AB645" s="381">
        <v>57300</v>
      </c>
      <c r="AC645" s="382">
        <v>75650</v>
      </c>
      <c r="AD645" s="382">
        <v>80234</v>
      </c>
      <c r="AE645" s="382">
        <v>84818</v>
      </c>
      <c r="AF645" s="382">
        <v>89402</v>
      </c>
      <c r="AG645" s="382">
        <v>93986</v>
      </c>
      <c r="AH645" s="382">
        <v>98570</v>
      </c>
      <c r="AI645" s="382">
        <v>103154</v>
      </c>
      <c r="AJ645" s="383">
        <v>107738</v>
      </c>
      <c r="AL645" s="381">
        <v>35800</v>
      </c>
      <c r="AM645" s="382">
        <v>47300</v>
      </c>
      <c r="AN645" s="382">
        <v>50164</v>
      </c>
      <c r="AO645" s="382">
        <v>53028</v>
      </c>
      <c r="AP645" s="382">
        <v>55892</v>
      </c>
      <c r="AQ645" s="382">
        <v>58756</v>
      </c>
      <c r="AR645" s="382">
        <v>61620</v>
      </c>
      <c r="AS645" s="382">
        <v>64484</v>
      </c>
      <c r="AT645" s="383">
        <v>67348</v>
      </c>
      <c r="AU645" s="381">
        <v>57300</v>
      </c>
      <c r="AV645" s="382">
        <v>75650</v>
      </c>
      <c r="AW645" s="382">
        <v>80234</v>
      </c>
      <c r="AX645" s="382">
        <v>84818</v>
      </c>
      <c r="AY645" s="382">
        <v>89402</v>
      </c>
      <c r="AZ645" s="382">
        <v>93986</v>
      </c>
      <c r="BA645" s="382">
        <v>98570</v>
      </c>
      <c r="BB645" s="382">
        <v>103154</v>
      </c>
      <c r="BC645" s="383">
        <v>107738</v>
      </c>
      <c r="BE645">
        <v>39300</v>
      </c>
      <c r="BF645">
        <v>51900</v>
      </c>
      <c r="BG645">
        <v>55044</v>
      </c>
      <c r="BH645">
        <v>58188</v>
      </c>
      <c r="BI645">
        <v>61332</v>
      </c>
      <c r="BJ645">
        <v>64476</v>
      </c>
      <c r="BK645">
        <v>67620</v>
      </c>
      <c r="BL645">
        <v>70764</v>
      </c>
      <c r="BM645">
        <v>73908</v>
      </c>
      <c r="BN645">
        <v>62900</v>
      </c>
      <c r="BO645">
        <v>83050</v>
      </c>
      <c r="BP645">
        <v>88082</v>
      </c>
      <c r="BQ645">
        <v>93114</v>
      </c>
      <c r="BR645">
        <v>98146</v>
      </c>
      <c r="BS645">
        <v>103178</v>
      </c>
      <c r="BT645">
        <v>108210</v>
      </c>
      <c r="BU645">
        <v>113242</v>
      </c>
      <c r="BV645">
        <v>118274</v>
      </c>
    </row>
    <row r="646" spans="1:74" x14ac:dyDescent="0.35">
      <c r="A646" s="298" t="s">
        <v>836</v>
      </c>
      <c r="C646" s="300">
        <v>39900</v>
      </c>
      <c r="D646" s="300">
        <v>39900</v>
      </c>
      <c r="E646" s="300">
        <v>45885</v>
      </c>
      <c r="F646" s="300">
        <v>45885</v>
      </c>
      <c r="G646" s="300">
        <v>45885</v>
      </c>
      <c r="H646" s="300">
        <v>45885</v>
      </c>
      <c r="I646" s="300">
        <v>45885</v>
      </c>
      <c r="J646" s="300">
        <v>47300</v>
      </c>
      <c r="K646" s="300">
        <v>50150</v>
      </c>
      <c r="L646" s="300">
        <v>53000</v>
      </c>
      <c r="M646" s="300">
        <v>55850</v>
      </c>
      <c r="N646" s="300">
        <v>58750</v>
      </c>
      <c r="O646" s="300">
        <v>61600</v>
      </c>
      <c r="P646" s="300">
        <v>64450</v>
      </c>
      <c r="Q646" s="300">
        <v>67350</v>
      </c>
      <c r="S646" s="381">
        <v>35800</v>
      </c>
      <c r="T646" s="382">
        <v>47300</v>
      </c>
      <c r="U646" s="382">
        <v>50164</v>
      </c>
      <c r="V646" s="382">
        <v>53028</v>
      </c>
      <c r="W646" s="382">
        <v>55892</v>
      </c>
      <c r="X646" s="382">
        <v>58756</v>
      </c>
      <c r="Y646" s="382">
        <v>61620</v>
      </c>
      <c r="Z646" s="382">
        <v>64484</v>
      </c>
      <c r="AA646" s="383">
        <v>67348</v>
      </c>
      <c r="AB646" s="381">
        <v>57300</v>
      </c>
      <c r="AC646" s="382">
        <v>75650</v>
      </c>
      <c r="AD646" s="382">
        <v>80234</v>
      </c>
      <c r="AE646" s="382">
        <v>84818</v>
      </c>
      <c r="AF646" s="382">
        <v>89402</v>
      </c>
      <c r="AG646" s="382">
        <v>93986</v>
      </c>
      <c r="AH646" s="382">
        <v>98570</v>
      </c>
      <c r="AI646" s="382">
        <v>103154</v>
      </c>
      <c r="AJ646" s="383">
        <v>107738</v>
      </c>
      <c r="AL646" s="381">
        <v>35850</v>
      </c>
      <c r="AM646" s="382">
        <v>47350</v>
      </c>
      <c r="AN646" s="382">
        <v>50218</v>
      </c>
      <c r="AO646" s="382">
        <v>53086</v>
      </c>
      <c r="AP646" s="382">
        <v>55954</v>
      </c>
      <c r="AQ646" s="382">
        <v>58822</v>
      </c>
      <c r="AR646" s="382">
        <v>61690</v>
      </c>
      <c r="AS646" s="382">
        <v>64558</v>
      </c>
      <c r="AT646" s="383">
        <v>67426</v>
      </c>
      <c r="AU646" s="381">
        <v>57350</v>
      </c>
      <c r="AV646" s="382">
        <v>75700</v>
      </c>
      <c r="AW646" s="382">
        <v>80288</v>
      </c>
      <c r="AX646" s="382">
        <v>84876</v>
      </c>
      <c r="AY646" s="382">
        <v>89464</v>
      </c>
      <c r="AZ646" s="382">
        <v>94052</v>
      </c>
      <c r="BA646" s="382">
        <v>98640</v>
      </c>
      <c r="BB646" s="382">
        <v>103228</v>
      </c>
      <c r="BC646" s="383">
        <v>107816</v>
      </c>
      <c r="BE646">
        <v>40100</v>
      </c>
      <c r="BF646">
        <v>52950</v>
      </c>
      <c r="BG646">
        <v>56158</v>
      </c>
      <c r="BH646">
        <v>59366</v>
      </c>
      <c r="BI646">
        <v>62574</v>
      </c>
      <c r="BJ646">
        <v>65782</v>
      </c>
      <c r="BK646">
        <v>68990</v>
      </c>
      <c r="BL646">
        <v>72198</v>
      </c>
      <c r="BM646">
        <v>75406</v>
      </c>
      <c r="BN646">
        <v>64150</v>
      </c>
      <c r="BO646">
        <v>84700</v>
      </c>
      <c r="BP646">
        <v>89832</v>
      </c>
      <c r="BQ646">
        <v>94964</v>
      </c>
      <c r="BR646">
        <v>100096</v>
      </c>
      <c r="BS646">
        <v>105228</v>
      </c>
      <c r="BT646">
        <v>110360</v>
      </c>
      <c r="BU646">
        <v>115492</v>
      </c>
      <c r="BV646">
        <v>120624</v>
      </c>
    </row>
    <row r="647" spans="1:74" x14ac:dyDescent="0.35">
      <c r="A647" s="298" t="s">
        <v>837</v>
      </c>
      <c r="C647" s="300">
        <v>39900</v>
      </c>
      <c r="D647" s="300">
        <v>39900</v>
      </c>
      <c r="E647" s="300">
        <v>45885</v>
      </c>
      <c r="F647" s="300">
        <v>45885</v>
      </c>
      <c r="G647" s="300">
        <v>45885</v>
      </c>
      <c r="H647" s="300">
        <v>45885</v>
      </c>
      <c r="I647" s="300">
        <v>45885</v>
      </c>
      <c r="J647" s="300">
        <v>47300</v>
      </c>
      <c r="K647" s="300">
        <v>50150</v>
      </c>
      <c r="L647" s="300">
        <v>53000</v>
      </c>
      <c r="M647" s="300">
        <v>55850</v>
      </c>
      <c r="N647" s="300">
        <v>58750</v>
      </c>
      <c r="O647" s="300">
        <v>61600</v>
      </c>
      <c r="P647" s="300">
        <v>64450</v>
      </c>
      <c r="Q647" s="300">
        <v>67350</v>
      </c>
      <c r="S647" s="381">
        <v>35800</v>
      </c>
      <c r="T647" s="382">
        <v>47300</v>
      </c>
      <c r="U647" s="382">
        <v>50164</v>
      </c>
      <c r="V647" s="382">
        <v>53028</v>
      </c>
      <c r="W647" s="382">
        <v>55892</v>
      </c>
      <c r="X647" s="382">
        <v>58756</v>
      </c>
      <c r="Y647" s="382">
        <v>61620</v>
      </c>
      <c r="Z647" s="382">
        <v>64484</v>
      </c>
      <c r="AA647" s="383">
        <v>67348</v>
      </c>
      <c r="AB647" s="381">
        <v>57300</v>
      </c>
      <c r="AC647" s="382">
        <v>75650</v>
      </c>
      <c r="AD647" s="382">
        <v>80234</v>
      </c>
      <c r="AE647" s="382">
        <v>84818</v>
      </c>
      <c r="AF647" s="382">
        <v>89402</v>
      </c>
      <c r="AG647" s="382">
        <v>93986</v>
      </c>
      <c r="AH647" s="382">
        <v>98570</v>
      </c>
      <c r="AI647" s="382">
        <v>103154</v>
      </c>
      <c r="AJ647" s="383">
        <v>107738</v>
      </c>
      <c r="AL647" s="381">
        <v>35800</v>
      </c>
      <c r="AM647" s="382">
        <v>47300</v>
      </c>
      <c r="AN647" s="382">
        <v>50164</v>
      </c>
      <c r="AO647" s="382">
        <v>53028</v>
      </c>
      <c r="AP647" s="382">
        <v>55892</v>
      </c>
      <c r="AQ647" s="382">
        <v>58756</v>
      </c>
      <c r="AR647" s="382">
        <v>61620</v>
      </c>
      <c r="AS647" s="382">
        <v>64484</v>
      </c>
      <c r="AT647" s="383">
        <v>67348</v>
      </c>
      <c r="AU647" s="381">
        <v>57300</v>
      </c>
      <c r="AV647" s="382">
        <v>75650</v>
      </c>
      <c r="AW647" s="382">
        <v>80234</v>
      </c>
      <c r="AX647" s="382">
        <v>84818</v>
      </c>
      <c r="AY647" s="382">
        <v>89402</v>
      </c>
      <c r="AZ647" s="382">
        <v>93986</v>
      </c>
      <c r="BA647" s="382">
        <v>98570</v>
      </c>
      <c r="BB647" s="382">
        <v>103154</v>
      </c>
      <c r="BC647" s="383">
        <v>107738</v>
      </c>
      <c r="BE647">
        <v>39300</v>
      </c>
      <c r="BF647">
        <v>51900</v>
      </c>
      <c r="BG647">
        <v>55044</v>
      </c>
      <c r="BH647">
        <v>58188</v>
      </c>
      <c r="BI647">
        <v>61332</v>
      </c>
      <c r="BJ647">
        <v>64476</v>
      </c>
      <c r="BK647">
        <v>67620</v>
      </c>
      <c r="BL647">
        <v>70764</v>
      </c>
      <c r="BM647">
        <v>73908</v>
      </c>
      <c r="BN647">
        <v>62900</v>
      </c>
      <c r="BO647">
        <v>83050</v>
      </c>
      <c r="BP647">
        <v>88082</v>
      </c>
      <c r="BQ647">
        <v>93114</v>
      </c>
      <c r="BR647">
        <v>98146</v>
      </c>
      <c r="BS647">
        <v>103178</v>
      </c>
      <c r="BT647">
        <v>108210</v>
      </c>
      <c r="BU647">
        <v>113242</v>
      </c>
      <c r="BV647">
        <v>118274</v>
      </c>
    </row>
    <row r="648" spans="1:74" x14ac:dyDescent="0.35">
      <c r="A648" s="298" t="s">
        <v>838</v>
      </c>
      <c r="C648" s="300">
        <v>39900</v>
      </c>
      <c r="D648" s="300">
        <v>39900</v>
      </c>
      <c r="E648" s="300">
        <v>45885</v>
      </c>
      <c r="F648" s="300">
        <v>45885</v>
      </c>
      <c r="G648" s="300">
        <v>45885</v>
      </c>
      <c r="H648" s="300">
        <v>45885</v>
      </c>
      <c r="I648" s="300">
        <v>45885</v>
      </c>
      <c r="J648" s="300">
        <v>48550</v>
      </c>
      <c r="K648" s="300">
        <v>51450</v>
      </c>
      <c r="L648" s="300">
        <v>54400</v>
      </c>
      <c r="M648" s="300">
        <v>57350</v>
      </c>
      <c r="N648" s="300">
        <v>60300</v>
      </c>
      <c r="O648" s="300">
        <v>63250</v>
      </c>
      <c r="P648" s="300">
        <v>66150</v>
      </c>
      <c r="Q648" s="300">
        <v>69100</v>
      </c>
      <c r="S648" s="381">
        <v>36750</v>
      </c>
      <c r="T648" s="382">
        <v>48550</v>
      </c>
      <c r="U648" s="382">
        <v>51490</v>
      </c>
      <c r="V648" s="382">
        <v>54430</v>
      </c>
      <c r="W648" s="382">
        <v>57370</v>
      </c>
      <c r="X648" s="382">
        <v>60310</v>
      </c>
      <c r="Y648" s="382">
        <v>63250</v>
      </c>
      <c r="Z648" s="382">
        <v>66190</v>
      </c>
      <c r="AA648" s="383">
        <v>69130</v>
      </c>
      <c r="AB648" s="381">
        <v>58800</v>
      </c>
      <c r="AC648" s="382">
        <v>77600</v>
      </c>
      <c r="AD648" s="382">
        <v>82304</v>
      </c>
      <c r="AE648" s="382">
        <v>87008</v>
      </c>
      <c r="AF648" s="382">
        <v>91712</v>
      </c>
      <c r="AG648" s="382">
        <v>96416</v>
      </c>
      <c r="AH648" s="382">
        <v>101120</v>
      </c>
      <c r="AI648" s="382">
        <v>105824</v>
      </c>
      <c r="AJ648" s="383">
        <v>110528</v>
      </c>
      <c r="AL648" s="381">
        <v>38550</v>
      </c>
      <c r="AM648" s="382">
        <v>50900</v>
      </c>
      <c r="AN648" s="382">
        <v>53984</v>
      </c>
      <c r="AO648" s="382">
        <v>57068</v>
      </c>
      <c r="AP648" s="382">
        <v>60152</v>
      </c>
      <c r="AQ648" s="382">
        <v>63236</v>
      </c>
      <c r="AR648" s="382">
        <v>66320</v>
      </c>
      <c r="AS648" s="382">
        <v>69404</v>
      </c>
      <c r="AT648" s="383">
        <v>72488</v>
      </c>
      <c r="AU648" s="381">
        <v>61700</v>
      </c>
      <c r="AV648" s="382">
        <v>81450</v>
      </c>
      <c r="AW648" s="382">
        <v>86386</v>
      </c>
      <c r="AX648" s="382">
        <v>91322</v>
      </c>
      <c r="AY648" s="382">
        <v>96258</v>
      </c>
      <c r="AZ648" s="382">
        <v>101194</v>
      </c>
      <c r="BA648" s="382">
        <v>106130</v>
      </c>
      <c r="BB648" s="382">
        <v>111066</v>
      </c>
      <c r="BC648" s="383">
        <v>116002</v>
      </c>
      <c r="BE648">
        <v>43100</v>
      </c>
      <c r="BF648">
        <v>56900</v>
      </c>
      <c r="BG648">
        <v>60348</v>
      </c>
      <c r="BH648">
        <v>63796</v>
      </c>
      <c r="BI648">
        <v>67244</v>
      </c>
      <c r="BJ648">
        <v>70692</v>
      </c>
      <c r="BK648">
        <v>74140</v>
      </c>
      <c r="BL648">
        <v>77588</v>
      </c>
      <c r="BM648">
        <v>81036</v>
      </c>
      <c r="BN648">
        <v>68950</v>
      </c>
      <c r="BO648">
        <v>91000</v>
      </c>
      <c r="BP648">
        <v>96516</v>
      </c>
      <c r="BQ648">
        <v>102032</v>
      </c>
      <c r="BR648">
        <v>107548</v>
      </c>
      <c r="BS648">
        <v>113064</v>
      </c>
      <c r="BT648">
        <v>118580</v>
      </c>
      <c r="BU648">
        <v>124096</v>
      </c>
      <c r="BV648">
        <v>129612</v>
      </c>
    </row>
    <row r="649" spans="1:74" x14ac:dyDescent="0.35">
      <c r="A649" s="298" t="s">
        <v>839</v>
      </c>
      <c r="C649" s="300">
        <v>39900</v>
      </c>
      <c r="D649" s="300">
        <v>39900</v>
      </c>
      <c r="E649" s="300">
        <v>45885</v>
      </c>
      <c r="F649" s="300">
        <v>45885</v>
      </c>
      <c r="G649" s="300">
        <v>45885</v>
      </c>
      <c r="H649" s="300">
        <v>45885</v>
      </c>
      <c r="I649" s="300">
        <v>45885</v>
      </c>
      <c r="J649" s="300">
        <v>47300</v>
      </c>
      <c r="K649" s="300">
        <v>50150</v>
      </c>
      <c r="L649" s="300">
        <v>53000</v>
      </c>
      <c r="M649" s="300">
        <v>55850</v>
      </c>
      <c r="N649" s="300">
        <v>58750</v>
      </c>
      <c r="O649" s="300">
        <v>61600</v>
      </c>
      <c r="P649" s="300">
        <v>64450</v>
      </c>
      <c r="Q649" s="300">
        <v>67350</v>
      </c>
      <c r="S649" s="381">
        <v>35800</v>
      </c>
      <c r="T649" s="382">
        <v>47300</v>
      </c>
      <c r="U649" s="382">
        <v>50164</v>
      </c>
      <c r="V649" s="382">
        <v>53028</v>
      </c>
      <c r="W649" s="382">
        <v>55892</v>
      </c>
      <c r="X649" s="382">
        <v>58756</v>
      </c>
      <c r="Y649" s="382">
        <v>61620</v>
      </c>
      <c r="Z649" s="382">
        <v>64484</v>
      </c>
      <c r="AA649" s="383">
        <v>67348</v>
      </c>
      <c r="AB649" s="381">
        <v>57300</v>
      </c>
      <c r="AC649" s="382">
        <v>75650</v>
      </c>
      <c r="AD649" s="382">
        <v>80234</v>
      </c>
      <c r="AE649" s="382">
        <v>84818</v>
      </c>
      <c r="AF649" s="382">
        <v>89402</v>
      </c>
      <c r="AG649" s="382">
        <v>93986</v>
      </c>
      <c r="AH649" s="382">
        <v>98570</v>
      </c>
      <c r="AI649" s="382">
        <v>103154</v>
      </c>
      <c r="AJ649" s="383">
        <v>107738</v>
      </c>
      <c r="AL649" s="381">
        <v>35800</v>
      </c>
      <c r="AM649" s="382">
        <v>47300</v>
      </c>
      <c r="AN649" s="382">
        <v>50164</v>
      </c>
      <c r="AO649" s="382">
        <v>53028</v>
      </c>
      <c r="AP649" s="382">
        <v>55892</v>
      </c>
      <c r="AQ649" s="382">
        <v>58756</v>
      </c>
      <c r="AR649" s="382">
        <v>61620</v>
      </c>
      <c r="AS649" s="382">
        <v>64484</v>
      </c>
      <c r="AT649" s="383">
        <v>67348</v>
      </c>
      <c r="AU649" s="381">
        <v>57300</v>
      </c>
      <c r="AV649" s="382">
        <v>75650</v>
      </c>
      <c r="AW649" s="382">
        <v>80234</v>
      </c>
      <c r="AX649" s="382">
        <v>84818</v>
      </c>
      <c r="AY649" s="382">
        <v>89402</v>
      </c>
      <c r="AZ649" s="382">
        <v>93986</v>
      </c>
      <c r="BA649" s="382">
        <v>98570</v>
      </c>
      <c r="BB649" s="382">
        <v>103154</v>
      </c>
      <c r="BC649" s="383">
        <v>107738</v>
      </c>
      <c r="BE649">
        <v>39300</v>
      </c>
      <c r="BF649">
        <v>51900</v>
      </c>
      <c r="BG649">
        <v>55044</v>
      </c>
      <c r="BH649">
        <v>58188</v>
      </c>
      <c r="BI649">
        <v>61332</v>
      </c>
      <c r="BJ649">
        <v>64476</v>
      </c>
      <c r="BK649">
        <v>67620</v>
      </c>
      <c r="BL649">
        <v>70764</v>
      </c>
      <c r="BM649">
        <v>73908</v>
      </c>
      <c r="BN649">
        <v>62900</v>
      </c>
      <c r="BO649">
        <v>83050</v>
      </c>
      <c r="BP649">
        <v>88082</v>
      </c>
      <c r="BQ649">
        <v>93114</v>
      </c>
      <c r="BR649">
        <v>98146</v>
      </c>
      <c r="BS649">
        <v>103178</v>
      </c>
      <c r="BT649">
        <v>108210</v>
      </c>
      <c r="BU649">
        <v>113242</v>
      </c>
      <c r="BV649">
        <v>118274</v>
      </c>
    </row>
    <row r="650" spans="1:74" x14ac:dyDescent="0.35">
      <c r="A650" s="298" t="s">
        <v>840</v>
      </c>
      <c r="C650" s="300">
        <v>39900</v>
      </c>
      <c r="D650" s="300">
        <v>39900</v>
      </c>
      <c r="E650" s="300">
        <v>45885</v>
      </c>
      <c r="F650" s="300">
        <v>45885</v>
      </c>
      <c r="G650" s="300">
        <v>45885</v>
      </c>
      <c r="H650" s="300">
        <v>45885</v>
      </c>
      <c r="I650" s="300">
        <v>46950</v>
      </c>
      <c r="J650" s="300">
        <v>50000</v>
      </c>
      <c r="K650" s="300">
        <v>53000</v>
      </c>
      <c r="L650" s="300">
        <v>56050</v>
      </c>
      <c r="M650" s="300">
        <v>59050</v>
      </c>
      <c r="N650" s="300">
        <v>62100</v>
      </c>
      <c r="O650" s="300">
        <v>65150</v>
      </c>
      <c r="P650" s="300">
        <v>68150</v>
      </c>
      <c r="Q650" s="300">
        <v>71200</v>
      </c>
      <c r="S650" s="381">
        <v>37850</v>
      </c>
      <c r="T650" s="382">
        <v>50000</v>
      </c>
      <c r="U650" s="382">
        <v>53028</v>
      </c>
      <c r="V650" s="382">
        <v>56056</v>
      </c>
      <c r="W650" s="382">
        <v>59084</v>
      </c>
      <c r="X650" s="382">
        <v>62112</v>
      </c>
      <c r="Y650" s="382">
        <v>65140</v>
      </c>
      <c r="Z650" s="382">
        <v>68168</v>
      </c>
      <c r="AA650" s="383">
        <v>71196</v>
      </c>
      <c r="AB650" s="381">
        <v>60550</v>
      </c>
      <c r="AC650" s="382">
        <v>79950</v>
      </c>
      <c r="AD650" s="382">
        <v>84794</v>
      </c>
      <c r="AE650" s="382">
        <v>89638</v>
      </c>
      <c r="AF650" s="382">
        <v>94482</v>
      </c>
      <c r="AG650" s="382">
        <v>99326</v>
      </c>
      <c r="AH650" s="382">
        <v>104170</v>
      </c>
      <c r="AI650" s="382">
        <v>109014</v>
      </c>
      <c r="AJ650" s="383">
        <v>113858</v>
      </c>
      <c r="AL650" s="381">
        <v>39050</v>
      </c>
      <c r="AM650" s="382">
        <v>51550</v>
      </c>
      <c r="AN650" s="382">
        <v>54674</v>
      </c>
      <c r="AO650" s="382">
        <v>57798</v>
      </c>
      <c r="AP650" s="382">
        <v>60922</v>
      </c>
      <c r="AQ650" s="382">
        <v>64046</v>
      </c>
      <c r="AR650" s="382">
        <v>67170</v>
      </c>
      <c r="AS650" s="382">
        <v>70294</v>
      </c>
      <c r="AT650" s="383">
        <v>73418</v>
      </c>
      <c r="AU650" s="381">
        <v>62500</v>
      </c>
      <c r="AV650" s="382">
        <v>82500</v>
      </c>
      <c r="AW650" s="382">
        <v>87500</v>
      </c>
      <c r="AX650" s="382">
        <v>92500</v>
      </c>
      <c r="AY650" s="382">
        <v>97500</v>
      </c>
      <c r="AZ650" s="382">
        <v>102500</v>
      </c>
      <c r="BA650" s="382">
        <v>107500</v>
      </c>
      <c r="BB650" s="382">
        <v>112500</v>
      </c>
      <c r="BC650" s="383">
        <v>117500</v>
      </c>
      <c r="BE650">
        <v>42950</v>
      </c>
      <c r="BF650">
        <v>56700</v>
      </c>
      <c r="BG650">
        <v>60136</v>
      </c>
      <c r="BH650">
        <v>63572</v>
      </c>
      <c r="BI650">
        <v>67008</v>
      </c>
      <c r="BJ650">
        <v>70444</v>
      </c>
      <c r="BK650">
        <v>73880</v>
      </c>
      <c r="BL650">
        <v>77316</v>
      </c>
      <c r="BM650">
        <v>80752</v>
      </c>
      <c r="BN650">
        <v>68700</v>
      </c>
      <c r="BO650">
        <v>90700</v>
      </c>
      <c r="BP650">
        <v>96196</v>
      </c>
      <c r="BQ650">
        <v>101692</v>
      </c>
      <c r="BR650">
        <v>107188</v>
      </c>
      <c r="BS650">
        <v>112684</v>
      </c>
      <c r="BT650">
        <v>118180</v>
      </c>
      <c r="BU650">
        <v>123676</v>
      </c>
      <c r="BV650">
        <v>129172</v>
      </c>
    </row>
    <row r="651" spans="1:74" x14ac:dyDescent="0.35">
      <c r="A651" s="298" t="s">
        <v>841</v>
      </c>
      <c r="C651" s="300">
        <v>39900</v>
      </c>
      <c r="D651" s="300">
        <v>39900</v>
      </c>
      <c r="E651" s="300">
        <v>45885</v>
      </c>
      <c r="F651" s="300">
        <v>45885</v>
      </c>
      <c r="G651" s="300">
        <v>45885</v>
      </c>
      <c r="H651" s="300">
        <v>45885</v>
      </c>
      <c r="I651" s="300">
        <v>45885</v>
      </c>
      <c r="J651" s="300">
        <v>47300</v>
      </c>
      <c r="K651" s="300">
        <v>50150</v>
      </c>
      <c r="L651" s="300">
        <v>53000</v>
      </c>
      <c r="M651" s="300">
        <v>55850</v>
      </c>
      <c r="N651" s="300">
        <v>58750</v>
      </c>
      <c r="O651" s="300">
        <v>61600</v>
      </c>
      <c r="P651" s="300">
        <v>64450</v>
      </c>
      <c r="Q651" s="300">
        <v>67350</v>
      </c>
      <c r="S651" s="381">
        <v>35800</v>
      </c>
      <c r="T651" s="382">
        <v>47300</v>
      </c>
      <c r="U651" s="382">
        <v>50164</v>
      </c>
      <c r="V651" s="382">
        <v>53028</v>
      </c>
      <c r="W651" s="382">
        <v>55892</v>
      </c>
      <c r="X651" s="382">
        <v>58756</v>
      </c>
      <c r="Y651" s="382">
        <v>61620</v>
      </c>
      <c r="Z651" s="382">
        <v>64484</v>
      </c>
      <c r="AA651" s="383">
        <v>67348</v>
      </c>
      <c r="AB651" s="381">
        <v>57300</v>
      </c>
      <c r="AC651" s="382">
        <v>75650</v>
      </c>
      <c r="AD651" s="382">
        <v>80234</v>
      </c>
      <c r="AE651" s="382">
        <v>84818</v>
      </c>
      <c r="AF651" s="382">
        <v>89402</v>
      </c>
      <c r="AG651" s="382">
        <v>93986</v>
      </c>
      <c r="AH651" s="382">
        <v>98570</v>
      </c>
      <c r="AI651" s="382">
        <v>103154</v>
      </c>
      <c r="AJ651" s="383">
        <v>107738</v>
      </c>
      <c r="AL651" s="381">
        <v>35800</v>
      </c>
      <c r="AM651" s="382">
        <v>47300</v>
      </c>
      <c r="AN651" s="382">
        <v>50164</v>
      </c>
      <c r="AO651" s="382">
        <v>53028</v>
      </c>
      <c r="AP651" s="382">
        <v>55892</v>
      </c>
      <c r="AQ651" s="382">
        <v>58756</v>
      </c>
      <c r="AR651" s="382">
        <v>61620</v>
      </c>
      <c r="AS651" s="382">
        <v>64484</v>
      </c>
      <c r="AT651" s="383">
        <v>67348</v>
      </c>
      <c r="AU651" s="381">
        <v>57300</v>
      </c>
      <c r="AV651" s="382">
        <v>75650</v>
      </c>
      <c r="AW651" s="382">
        <v>80234</v>
      </c>
      <c r="AX651" s="382">
        <v>84818</v>
      </c>
      <c r="AY651" s="382">
        <v>89402</v>
      </c>
      <c r="AZ651" s="382">
        <v>93986</v>
      </c>
      <c r="BA651" s="382">
        <v>98570</v>
      </c>
      <c r="BB651" s="382">
        <v>103154</v>
      </c>
      <c r="BC651" s="383">
        <v>107738</v>
      </c>
      <c r="BE651">
        <v>39300</v>
      </c>
      <c r="BF651">
        <v>51900</v>
      </c>
      <c r="BG651">
        <v>55044</v>
      </c>
      <c r="BH651">
        <v>58188</v>
      </c>
      <c r="BI651">
        <v>61332</v>
      </c>
      <c r="BJ651">
        <v>64476</v>
      </c>
      <c r="BK651">
        <v>67620</v>
      </c>
      <c r="BL651">
        <v>70764</v>
      </c>
      <c r="BM651">
        <v>73908</v>
      </c>
      <c r="BN651">
        <v>62900</v>
      </c>
      <c r="BO651">
        <v>83050</v>
      </c>
      <c r="BP651">
        <v>88082</v>
      </c>
      <c r="BQ651">
        <v>93114</v>
      </c>
      <c r="BR651">
        <v>98146</v>
      </c>
      <c r="BS651">
        <v>103178</v>
      </c>
      <c r="BT651">
        <v>108210</v>
      </c>
      <c r="BU651">
        <v>113242</v>
      </c>
      <c r="BV651">
        <v>118274</v>
      </c>
    </row>
    <row r="652" spans="1:74" x14ac:dyDescent="0.35">
      <c r="A652" s="298" t="s">
        <v>842</v>
      </c>
      <c r="C652" s="300">
        <v>39900</v>
      </c>
      <c r="D652" s="300">
        <v>39900</v>
      </c>
      <c r="E652" s="300">
        <v>45885</v>
      </c>
      <c r="F652" s="300">
        <v>45885</v>
      </c>
      <c r="G652" s="300">
        <v>45885</v>
      </c>
      <c r="H652" s="300">
        <v>45885</v>
      </c>
      <c r="I652" s="300">
        <v>45885</v>
      </c>
      <c r="J652" s="300">
        <v>47300</v>
      </c>
      <c r="K652" s="300">
        <v>50150</v>
      </c>
      <c r="L652" s="300">
        <v>53000</v>
      </c>
      <c r="M652" s="300">
        <v>55850</v>
      </c>
      <c r="N652" s="300">
        <v>58750</v>
      </c>
      <c r="O652" s="300">
        <v>61600</v>
      </c>
      <c r="P652" s="300">
        <v>64450</v>
      </c>
      <c r="Q652" s="300">
        <v>67350</v>
      </c>
      <c r="S652" s="381">
        <v>35800</v>
      </c>
      <c r="T652" s="382">
        <v>47300</v>
      </c>
      <c r="U652" s="382">
        <v>50164</v>
      </c>
      <c r="V652" s="382">
        <v>53028</v>
      </c>
      <c r="W652" s="382">
        <v>55892</v>
      </c>
      <c r="X652" s="382">
        <v>58756</v>
      </c>
      <c r="Y652" s="382">
        <v>61620</v>
      </c>
      <c r="Z652" s="382">
        <v>64484</v>
      </c>
      <c r="AA652" s="383">
        <v>67348</v>
      </c>
      <c r="AB652" s="381">
        <v>57300</v>
      </c>
      <c r="AC652" s="382">
        <v>75650</v>
      </c>
      <c r="AD652" s="382">
        <v>80234</v>
      </c>
      <c r="AE652" s="382">
        <v>84818</v>
      </c>
      <c r="AF652" s="382">
        <v>89402</v>
      </c>
      <c r="AG652" s="382">
        <v>93986</v>
      </c>
      <c r="AH652" s="382">
        <v>98570</v>
      </c>
      <c r="AI652" s="382">
        <v>103154</v>
      </c>
      <c r="AJ652" s="383">
        <v>107738</v>
      </c>
      <c r="AL652" s="381">
        <v>36450</v>
      </c>
      <c r="AM652" s="382">
        <v>48150</v>
      </c>
      <c r="AN652" s="382">
        <v>51066</v>
      </c>
      <c r="AO652" s="382">
        <v>53982</v>
      </c>
      <c r="AP652" s="382">
        <v>56898</v>
      </c>
      <c r="AQ652" s="382">
        <v>59814</v>
      </c>
      <c r="AR652" s="382">
        <v>62730</v>
      </c>
      <c r="AS652" s="382">
        <v>65646</v>
      </c>
      <c r="AT652" s="383">
        <v>68562</v>
      </c>
      <c r="AU652" s="381">
        <v>58300</v>
      </c>
      <c r="AV652" s="382">
        <v>76950</v>
      </c>
      <c r="AW652" s="382">
        <v>81614</v>
      </c>
      <c r="AX652" s="382">
        <v>86278</v>
      </c>
      <c r="AY652" s="382">
        <v>90942</v>
      </c>
      <c r="AZ652" s="382">
        <v>95606</v>
      </c>
      <c r="BA652" s="382">
        <v>100270</v>
      </c>
      <c r="BB652" s="382">
        <v>104934</v>
      </c>
      <c r="BC652" s="383">
        <v>109598</v>
      </c>
      <c r="BE652">
        <v>40750</v>
      </c>
      <c r="BF652">
        <v>53800</v>
      </c>
      <c r="BG652">
        <v>57060</v>
      </c>
      <c r="BH652">
        <v>60320</v>
      </c>
      <c r="BI652">
        <v>63580</v>
      </c>
      <c r="BJ652">
        <v>66840</v>
      </c>
      <c r="BK652">
        <v>70100</v>
      </c>
      <c r="BL652">
        <v>73360</v>
      </c>
      <c r="BM652">
        <v>76620</v>
      </c>
      <c r="BN652">
        <v>65200</v>
      </c>
      <c r="BO652">
        <v>86050</v>
      </c>
      <c r="BP652">
        <v>91266</v>
      </c>
      <c r="BQ652">
        <v>96482</v>
      </c>
      <c r="BR652">
        <v>101698</v>
      </c>
      <c r="BS652">
        <v>106914</v>
      </c>
      <c r="BT652">
        <v>112130</v>
      </c>
      <c r="BU652">
        <v>117346</v>
      </c>
      <c r="BV652">
        <v>122562</v>
      </c>
    </row>
    <row r="653" spans="1:74" x14ac:dyDescent="0.35">
      <c r="A653" s="298" t="s">
        <v>843</v>
      </c>
      <c r="C653" s="300">
        <v>43500</v>
      </c>
      <c r="D653" s="300">
        <v>43500</v>
      </c>
      <c r="E653" s="300">
        <v>50025</v>
      </c>
      <c r="F653" s="300">
        <v>50025</v>
      </c>
      <c r="G653" s="300">
        <v>50025</v>
      </c>
      <c r="H653" s="300">
        <v>50500</v>
      </c>
      <c r="I653" s="300">
        <v>53950</v>
      </c>
      <c r="J653" s="300">
        <v>57450</v>
      </c>
      <c r="K653" s="300">
        <v>60900</v>
      </c>
      <c r="L653" s="300">
        <v>64400</v>
      </c>
      <c r="M653" s="300">
        <v>67900</v>
      </c>
      <c r="N653" s="300">
        <v>71350</v>
      </c>
      <c r="O653" s="300">
        <v>74850</v>
      </c>
      <c r="P653" s="300">
        <v>78300</v>
      </c>
      <c r="Q653" s="300">
        <v>81800</v>
      </c>
      <c r="S653" s="381">
        <v>43500</v>
      </c>
      <c r="T653" s="382">
        <v>57450</v>
      </c>
      <c r="U653" s="382">
        <v>60930</v>
      </c>
      <c r="V653" s="382">
        <v>64410</v>
      </c>
      <c r="W653" s="382">
        <v>67890</v>
      </c>
      <c r="X653" s="382">
        <v>71370</v>
      </c>
      <c r="Y653" s="382">
        <v>74850</v>
      </c>
      <c r="Z653" s="382">
        <v>78330</v>
      </c>
      <c r="AA653" s="383">
        <v>81810</v>
      </c>
      <c r="AB653" s="381">
        <v>69600</v>
      </c>
      <c r="AC653" s="382">
        <v>91850</v>
      </c>
      <c r="AD653" s="382">
        <v>97418</v>
      </c>
      <c r="AE653" s="382">
        <v>102986</v>
      </c>
      <c r="AF653" s="382">
        <v>108554</v>
      </c>
      <c r="AG653" s="382">
        <v>114122</v>
      </c>
      <c r="AH653" s="382">
        <v>119690</v>
      </c>
      <c r="AI653" s="382">
        <v>125258</v>
      </c>
      <c r="AJ653" s="383">
        <v>130826</v>
      </c>
      <c r="AL653" s="381">
        <v>43900</v>
      </c>
      <c r="AM653" s="382">
        <v>57950</v>
      </c>
      <c r="AN653" s="382">
        <v>61462</v>
      </c>
      <c r="AO653" s="382">
        <v>64974</v>
      </c>
      <c r="AP653" s="382">
        <v>68486</v>
      </c>
      <c r="AQ653" s="382">
        <v>71998</v>
      </c>
      <c r="AR653" s="382">
        <v>75510</v>
      </c>
      <c r="AS653" s="382">
        <v>79022</v>
      </c>
      <c r="AT653" s="383">
        <v>82534</v>
      </c>
      <c r="AU653" s="381">
        <v>70250</v>
      </c>
      <c r="AV653" s="382">
        <v>92750</v>
      </c>
      <c r="AW653" s="382">
        <v>98370</v>
      </c>
      <c r="AX653" s="382">
        <v>103990</v>
      </c>
      <c r="AY653" s="382">
        <v>109610</v>
      </c>
      <c r="AZ653" s="382">
        <v>115230</v>
      </c>
      <c r="BA653" s="382">
        <v>120850</v>
      </c>
      <c r="BB653" s="382">
        <v>126470</v>
      </c>
      <c r="BC653" s="383">
        <v>132090</v>
      </c>
      <c r="BE653">
        <v>47550</v>
      </c>
      <c r="BF653">
        <v>62800</v>
      </c>
      <c r="BG653">
        <v>66604</v>
      </c>
      <c r="BH653">
        <v>70408</v>
      </c>
      <c r="BI653">
        <v>74212</v>
      </c>
      <c r="BJ653">
        <v>78016</v>
      </c>
      <c r="BK653">
        <v>81820</v>
      </c>
      <c r="BL653">
        <v>85624</v>
      </c>
      <c r="BM653">
        <v>89428</v>
      </c>
      <c r="BN653">
        <v>76100</v>
      </c>
      <c r="BO653">
        <v>100450</v>
      </c>
      <c r="BP653">
        <v>106538</v>
      </c>
      <c r="BQ653">
        <v>112626</v>
      </c>
      <c r="BR653">
        <v>118714</v>
      </c>
      <c r="BS653">
        <v>124802</v>
      </c>
      <c r="BT653">
        <v>130890</v>
      </c>
      <c r="BU653">
        <v>136978</v>
      </c>
      <c r="BV653">
        <v>143066</v>
      </c>
    </row>
    <row r="654" spans="1:74" x14ac:dyDescent="0.35">
      <c r="A654" s="298" t="s">
        <v>844</v>
      </c>
      <c r="C654" s="300">
        <v>39900</v>
      </c>
      <c r="D654" s="300">
        <v>39900</v>
      </c>
      <c r="E654" s="300">
        <v>45885</v>
      </c>
      <c r="F654" s="300">
        <v>45885</v>
      </c>
      <c r="G654" s="300">
        <v>45885</v>
      </c>
      <c r="H654" s="300">
        <v>45885</v>
      </c>
      <c r="I654" s="300">
        <v>47000</v>
      </c>
      <c r="J654" s="300">
        <v>50050</v>
      </c>
      <c r="K654" s="300">
        <v>53100</v>
      </c>
      <c r="L654" s="300">
        <v>56100</v>
      </c>
      <c r="M654" s="300">
        <v>59150</v>
      </c>
      <c r="N654" s="300">
        <v>62200</v>
      </c>
      <c r="O654" s="300">
        <v>65200</v>
      </c>
      <c r="P654" s="300">
        <v>68250</v>
      </c>
      <c r="Q654" s="300">
        <v>71300</v>
      </c>
      <c r="S654" s="381">
        <v>38250</v>
      </c>
      <c r="T654" s="382">
        <v>50500</v>
      </c>
      <c r="U654" s="382">
        <v>53560</v>
      </c>
      <c r="V654" s="382">
        <v>56620</v>
      </c>
      <c r="W654" s="382">
        <v>59680</v>
      </c>
      <c r="X654" s="382">
        <v>62740</v>
      </c>
      <c r="Y654" s="382">
        <v>65800</v>
      </c>
      <c r="Z654" s="382">
        <v>68860</v>
      </c>
      <c r="AA654" s="383">
        <v>71920</v>
      </c>
      <c r="AB654" s="381">
        <v>61200</v>
      </c>
      <c r="AC654" s="382">
        <v>80800</v>
      </c>
      <c r="AD654" s="382">
        <v>85696</v>
      </c>
      <c r="AE654" s="382">
        <v>90592</v>
      </c>
      <c r="AF654" s="382">
        <v>95488</v>
      </c>
      <c r="AG654" s="382">
        <v>100384</v>
      </c>
      <c r="AH654" s="382">
        <v>105280</v>
      </c>
      <c r="AI654" s="382">
        <v>110176</v>
      </c>
      <c r="AJ654" s="383">
        <v>115072</v>
      </c>
      <c r="AL654" s="381">
        <v>39750</v>
      </c>
      <c r="AM654" s="382">
        <v>52500</v>
      </c>
      <c r="AN654" s="382">
        <v>55680</v>
      </c>
      <c r="AO654" s="382">
        <v>58860</v>
      </c>
      <c r="AP654" s="382">
        <v>62040</v>
      </c>
      <c r="AQ654" s="382">
        <v>65220</v>
      </c>
      <c r="AR654" s="382">
        <v>68400</v>
      </c>
      <c r="AS654" s="382">
        <v>71580</v>
      </c>
      <c r="AT654" s="383">
        <v>74760</v>
      </c>
      <c r="AU654" s="381">
        <v>63600</v>
      </c>
      <c r="AV654" s="382">
        <v>83950</v>
      </c>
      <c r="AW654" s="382">
        <v>89038</v>
      </c>
      <c r="AX654" s="382">
        <v>94126</v>
      </c>
      <c r="AY654" s="382">
        <v>99214</v>
      </c>
      <c r="AZ654" s="382">
        <v>104302</v>
      </c>
      <c r="BA654" s="382">
        <v>109390</v>
      </c>
      <c r="BB654" s="382">
        <v>114478</v>
      </c>
      <c r="BC654" s="383">
        <v>119566</v>
      </c>
      <c r="BE654">
        <v>41500</v>
      </c>
      <c r="BF654">
        <v>54800</v>
      </c>
      <c r="BG654">
        <v>58120</v>
      </c>
      <c r="BH654">
        <v>61440</v>
      </c>
      <c r="BI654">
        <v>64760</v>
      </c>
      <c r="BJ654">
        <v>68080</v>
      </c>
      <c r="BK654">
        <v>71400</v>
      </c>
      <c r="BL654">
        <v>74720</v>
      </c>
      <c r="BM654">
        <v>78040</v>
      </c>
      <c r="BN654">
        <v>66400</v>
      </c>
      <c r="BO654">
        <v>87650</v>
      </c>
      <c r="BP654">
        <v>92962</v>
      </c>
      <c r="BQ654">
        <v>98274</v>
      </c>
      <c r="BR654">
        <v>103586</v>
      </c>
      <c r="BS654">
        <v>108898</v>
      </c>
      <c r="BT654">
        <v>114210</v>
      </c>
      <c r="BU654">
        <v>119522</v>
      </c>
      <c r="BV654">
        <v>124834</v>
      </c>
    </row>
    <row r="655" spans="1:74" x14ac:dyDescent="0.35">
      <c r="A655" s="298" t="s">
        <v>845</v>
      </c>
      <c r="C655" s="300">
        <v>39900</v>
      </c>
      <c r="D655" s="300">
        <v>39900</v>
      </c>
      <c r="E655" s="300">
        <v>45885</v>
      </c>
      <c r="F655" s="300">
        <v>45885</v>
      </c>
      <c r="G655" s="300">
        <v>45885</v>
      </c>
      <c r="H655" s="300">
        <v>45885</v>
      </c>
      <c r="I655" s="300">
        <v>45885</v>
      </c>
      <c r="J655" s="300">
        <v>47300</v>
      </c>
      <c r="K655" s="300">
        <v>50150</v>
      </c>
      <c r="L655" s="300">
        <v>53000</v>
      </c>
      <c r="M655" s="300">
        <v>55850</v>
      </c>
      <c r="N655" s="300">
        <v>58750</v>
      </c>
      <c r="O655" s="300">
        <v>61600</v>
      </c>
      <c r="P655" s="300">
        <v>64450</v>
      </c>
      <c r="Q655" s="300">
        <v>67350</v>
      </c>
      <c r="S655" s="381">
        <v>35800</v>
      </c>
      <c r="T655" s="382">
        <v>47300</v>
      </c>
      <c r="U655" s="382">
        <v>50164</v>
      </c>
      <c r="V655" s="382">
        <v>53028</v>
      </c>
      <c r="W655" s="382">
        <v>55892</v>
      </c>
      <c r="X655" s="382">
        <v>58756</v>
      </c>
      <c r="Y655" s="382">
        <v>61620</v>
      </c>
      <c r="Z655" s="382">
        <v>64484</v>
      </c>
      <c r="AA655" s="383">
        <v>67348</v>
      </c>
      <c r="AB655" s="381">
        <v>57300</v>
      </c>
      <c r="AC655" s="382">
        <v>75650</v>
      </c>
      <c r="AD655" s="382">
        <v>80234</v>
      </c>
      <c r="AE655" s="382">
        <v>84818</v>
      </c>
      <c r="AF655" s="382">
        <v>89402</v>
      </c>
      <c r="AG655" s="382">
        <v>93986</v>
      </c>
      <c r="AH655" s="382">
        <v>98570</v>
      </c>
      <c r="AI655" s="382">
        <v>103154</v>
      </c>
      <c r="AJ655" s="383">
        <v>107738</v>
      </c>
      <c r="AL655" s="381">
        <v>35800</v>
      </c>
      <c r="AM655" s="382">
        <v>47300</v>
      </c>
      <c r="AN655" s="382">
        <v>50164</v>
      </c>
      <c r="AO655" s="382">
        <v>53028</v>
      </c>
      <c r="AP655" s="382">
        <v>55892</v>
      </c>
      <c r="AQ655" s="382">
        <v>58756</v>
      </c>
      <c r="AR655" s="382">
        <v>61620</v>
      </c>
      <c r="AS655" s="382">
        <v>64484</v>
      </c>
      <c r="AT655" s="383">
        <v>67348</v>
      </c>
      <c r="AU655" s="381">
        <v>57300</v>
      </c>
      <c r="AV655" s="382">
        <v>75650</v>
      </c>
      <c r="AW655" s="382">
        <v>80234</v>
      </c>
      <c r="AX655" s="382">
        <v>84818</v>
      </c>
      <c r="AY655" s="382">
        <v>89402</v>
      </c>
      <c r="AZ655" s="382">
        <v>93986</v>
      </c>
      <c r="BA655" s="382">
        <v>98570</v>
      </c>
      <c r="BB655" s="382">
        <v>103154</v>
      </c>
      <c r="BC655" s="383">
        <v>107738</v>
      </c>
      <c r="BE655">
        <v>39300</v>
      </c>
      <c r="BF655">
        <v>51900</v>
      </c>
      <c r="BG655">
        <v>55044</v>
      </c>
      <c r="BH655">
        <v>58188</v>
      </c>
      <c r="BI655">
        <v>61332</v>
      </c>
      <c r="BJ655">
        <v>64476</v>
      </c>
      <c r="BK655">
        <v>67620</v>
      </c>
      <c r="BL655">
        <v>70764</v>
      </c>
      <c r="BM655">
        <v>73908</v>
      </c>
      <c r="BN655">
        <v>62900</v>
      </c>
      <c r="BO655">
        <v>83050</v>
      </c>
      <c r="BP655">
        <v>88082</v>
      </c>
      <c r="BQ655">
        <v>93114</v>
      </c>
      <c r="BR655">
        <v>98146</v>
      </c>
      <c r="BS655">
        <v>103178</v>
      </c>
      <c r="BT655">
        <v>108210</v>
      </c>
      <c r="BU655">
        <v>113242</v>
      </c>
      <c r="BV655">
        <v>118274</v>
      </c>
    </row>
    <row r="656" spans="1:74" x14ac:dyDescent="0.35">
      <c r="A656" s="298" t="s">
        <v>846</v>
      </c>
      <c r="C656" s="300">
        <v>39900</v>
      </c>
      <c r="D656" s="300">
        <v>39900</v>
      </c>
      <c r="E656" s="300">
        <v>45885</v>
      </c>
      <c r="F656" s="300">
        <v>45885</v>
      </c>
      <c r="G656" s="300">
        <v>45885</v>
      </c>
      <c r="H656" s="300">
        <v>45885</v>
      </c>
      <c r="I656" s="300">
        <v>45885</v>
      </c>
      <c r="J656" s="300">
        <v>47300</v>
      </c>
      <c r="K656" s="300">
        <v>50150</v>
      </c>
      <c r="L656" s="300">
        <v>53000</v>
      </c>
      <c r="M656" s="300">
        <v>55850</v>
      </c>
      <c r="N656" s="300">
        <v>58750</v>
      </c>
      <c r="O656" s="300">
        <v>61600</v>
      </c>
      <c r="P656" s="300">
        <v>64450</v>
      </c>
      <c r="Q656" s="300">
        <v>67350</v>
      </c>
      <c r="S656" s="381">
        <v>35800</v>
      </c>
      <c r="T656" s="382">
        <v>47300</v>
      </c>
      <c r="U656" s="382">
        <v>50164</v>
      </c>
      <c r="V656" s="382">
        <v>53028</v>
      </c>
      <c r="W656" s="382">
        <v>55892</v>
      </c>
      <c r="X656" s="382">
        <v>58756</v>
      </c>
      <c r="Y656" s="382">
        <v>61620</v>
      </c>
      <c r="Z656" s="382">
        <v>64484</v>
      </c>
      <c r="AA656" s="383">
        <v>67348</v>
      </c>
      <c r="AB656" s="381">
        <v>57300</v>
      </c>
      <c r="AC656" s="382">
        <v>75650</v>
      </c>
      <c r="AD656" s="382">
        <v>80234</v>
      </c>
      <c r="AE656" s="382">
        <v>84818</v>
      </c>
      <c r="AF656" s="382">
        <v>89402</v>
      </c>
      <c r="AG656" s="382">
        <v>93986</v>
      </c>
      <c r="AH656" s="382">
        <v>98570</v>
      </c>
      <c r="AI656" s="382">
        <v>103154</v>
      </c>
      <c r="AJ656" s="383">
        <v>107738</v>
      </c>
      <c r="AL656" s="381">
        <v>35800</v>
      </c>
      <c r="AM656" s="382">
        <v>47300</v>
      </c>
      <c r="AN656" s="382">
        <v>50164</v>
      </c>
      <c r="AO656" s="382">
        <v>53028</v>
      </c>
      <c r="AP656" s="382">
        <v>55892</v>
      </c>
      <c r="AQ656" s="382">
        <v>58756</v>
      </c>
      <c r="AR656" s="382">
        <v>61620</v>
      </c>
      <c r="AS656" s="382">
        <v>64484</v>
      </c>
      <c r="AT656" s="383">
        <v>67348</v>
      </c>
      <c r="AU656" s="381">
        <v>57300</v>
      </c>
      <c r="AV656" s="382">
        <v>75650</v>
      </c>
      <c r="AW656" s="382">
        <v>80234</v>
      </c>
      <c r="AX656" s="382">
        <v>84818</v>
      </c>
      <c r="AY656" s="382">
        <v>89402</v>
      </c>
      <c r="AZ656" s="382">
        <v>93986</v>
      </c>
      <c r="BA656" s="382">
        <v>98570</v>
      </c>
      <c r="BB656" s="382">
        <v>103154</v>
      </c>
      <c r="BC656" s="383">
        <v>107738</v>
      </c>
      <c r="BE656">
        <v>39300</v>
      </c>
      <c r="BF656">
        <v>51900</v>
      </c>
      <c r="BG656">
        <v>55044</v>
      </c>
      <c r="BH656">
        <v>58188</v>
      </c>
      <c r="BI656">
        <v>61332</v>
      </c>
      <c r="BJ656">
        <v>64476</v>
      </c>
      <c r="BK656">
        <v>67620</v>
      </c>
      <c r="BL656">
        <v>70764</v>
      </c>
      <c r="BM656">
        <v>73908</v>
      </c>
      <c r="BN656">
        <v>62900</v>
      </c>
      <c r="BO656">
        <v>83050</v>
      </c>
      <c r="BP656">
        <v>88082</v>
      </c>
      <c r="BQ656">
        <v>93114</v>
      </c>
      <c r="BR656">
        <v>98146</v>
      </c>
      <c r="BS656">
        <v>103178</v>
      </c>
      <c r="BT656">
        <v>108210</v>
      </c>
      <c r="BU656">
        <v>113242</v>
      </c>
      <c r="BV656">
        <v>118274</v>
      </c>
    </row>
    <row r="657" spans="1:74" x14ac:dyDescent="0.35">
      <c r="A657" s="298" t="s">
        <v>847</v>
      </c>
      <c r="C657" s="300">
        <v>39900</v>
      </c>
      <c r="D657" s="300">
        <v>39900</v>
      </c>
      <c r="E657" s="300">
        <v>45885</v>
      </c>
      <c r="F657" s="300">
        <v>45885</v>
      </c>
      <c r="G657" s="300">
        <v>45885</v>
      </c>
      <c r="H657" s="300">
        <v>45885</v>
      </c>
      <c r="I657" s="300">
        <v>46650</v>
      </c>
      <c r="J657" s="300">
        <v>49650</v>
      </c>
      <c r="K657" s="300">
        <v>52650</v>
      </c>
      <c r="L657" s="300">
        <v>55650</v>
      </c>
      <c r="M657" s="300">
        <v>58700</v>
      </c>
      <c r="N657" s="300">
        <v>61700</v>
      </c>
      <c r="O657" s="300">
        <v>64700</v>
      </c>
      <c r="P657" s="300">
        <v>67700</v>
      </c>
      <c r="Q657" s="300">
        <v>70700</v>
      </c>
      <c r="S657" s="381">
        <v>37600</v>
      </c>
      <c r="T657" s="382">
        <v>49650</v>
      </c>
      <c r="U657" s="382">
        <v>52658</v>
      </c>
      <c r="V657" s="382">
        <v>55666</v>
      </c>
      <c r="W657" s="382">
        <v>58674</v>
      </c>
      <c r="X657" s="382">
        <v>61682</v>
      </c>
      <c r="Y657" s="382">
        <v>64690</v>
      </c>
      <c r="Z657" s="382">
        <v>67698</v>
      </c>
      <c r="AA657" s="383">
        <v>70706</v>
      </c>
      <c r="AB657" s="381">
        <v>60150</v>
      </c>
      <c r="AC657" s="382">
        <v>79400</v>
      </c>
      <c r="AD657" s="382">
        <v>84212</v>
      </c>
      <c r="AE657" s="382">
        <v>89024</v>
      </c>
      <c r="AF657" s="382">
        <v>93836</v>
      </c>
      <c r="AG657" s="382">
        <v>98648</v>
      </c>
      <c r="AH657" s="382">
        <v>103460</v>
      </c>
      <c r="AI657" s="382">
        <v>108272</v>
      </c>
      <c r="AJ657" s="383">
        <v>113084</v>
      </c>
      <c r="AL657" s="381">
        <v>38050</v>
      </c>
      <c r="AM657" s="382">
        <v>50250</v>
      </c>
      <c r="AN657" s="382">
        <v>53294</v>
      </c>
      <c r="AO657" s="382">
        <v>56338</v>
      </c>
      <c r="AP657" s="382">
        <v>59382</v>
      </c>
      <c r="AQ657" s="382">
        <v>62426</v>
      </c>
      <c r="AR657" s="382">
        <v>65470</v>
      </c>
      <c r="AS657" s="382">
        <v>68514</v>
      </c>
      <c r="AT657" s="383">
        <v>71558</v>
      </c>
      <c r="AU657" s="381">
        <v>60900</v>
      </c>
      <c r="AV657" s="382">
        <v>80400</v>
      </c>
      <c r="AW657" s="382">
        <v>85272</v>
      </c>
      <c r="AX657" s="382">
        <v>90144</v>
      </c>
      <c r="AY657" s="382">
        <v>95016</v>
      </c>
      <c r="AZ657" s="382">
        <v>99888</v>
      </c>
      <c r="BA657" s="382">
        <v>104760</v>
      </c>
      <c r="BB657" s="382">
        <v>109632</v>
      </c>
      <c r="BC657" s="383">
        <v>114504</v>
      </c>
      <c r="BE657">
        <v>41900</v>
      </c>
      <c r="BF657">
        <v>55350</v>
      </c>
      <c r="BG657">
        <v>58702</v>
      </c>
      <c r="BH657">
        <v>62054</v>
      </c>
      <c r="BI657">
        <v>65406</v>
      </c>
      <c r="BJ657">
        <v>68758</v>
      </c>
      <c r="BK657">
        <v>72110</v>
      </c>
      <c r="BL657">
        <v>75462</v>
      </c>
      <c r="BM657">
        <v>78814</v>
      </c>
      <c r="BN657">
        <v>67050</v>
      </c>
      <c r="BO657">
        <v>88500</v>
      </c>
      <c r="BP657">
        <v>93864</v>
      </c>
      <c r="BQ657">
        <v>99228</v>
      </c>
      <c r="BR657">
        <v>104592</v>
      </c>
      <c r="BS657">
        <v>109956</v>
      </c>
      <c r="BT657">
        <v>115320</v>
      </c>
      <c r="BU657">
        <v>120684</v>
      </c>
      <c r="BV657">
        <v>126048</v>
      </c>
    </row>
    <row r="658" spans="1:74" x14ac:dyDescent="0.35">
      <c r="A658" s="298" t="s">
        <v>848</v>
      </c>
      <c r="C658" s="300">
        <v>32650</v>
      </c>
      <c r="D658" s="300">
        <v>32650</v>
      </c>
      <c r="E658" s="300">
        <v>37547.5</v>
      </c>
      <c r="F658" s="300">
        <v>37547.5</v>
      </c>
      <c r="G658" s="300">
        <v>37547.5</v>
      </c>
      <c r="H658" s="300">
        <v>37547.5</v>
      </c>
      <c r="I658" s="300">
        <v>37547.5</v>
      </c>
      <c r="J658" s="300">
        <v>37800</v>
      </c>
      <c r="K658" s="300">
        <v>40050</v>
      </c>
      <c r="L658" s="300">
        <v>42350</v>
      </c>
      <c r="M658" s="300">
        <v>44650</v>
      </c>
      <c r="N658" s="300">
        <v>46950</v>
      </c>
      <c r="O658" s="300">
        <v>49200</v>
      </c>
      <c r="P658" s="300">
        <v>51500</v>
      </c>
      <c r="Q658" s="300">
        <v>53800</v>
      </c>
      <c r="S658" s="381">
        <v>28600</v>
      </c>
      <c r="T658" s="382">
        <v>37800</v>
      </c>
      <c r="U658" s="382">
        <v>40088</v>
      </c>
      <c r="V658" s="382">
        <v>42376</v>
      </c>
      <c r="W658" s="382">
        <v>44664</v>
      </c>
      <c r="X658" s="382">
        <v>46952</v>
      </c>
      <c r="Y658" s="382">
        <v>49240</v>
      </c>
      <c r="Z658" s="382">
        <v>51528</v>
      </c>
      <c r="AA658" s="383">
        <v>53816</v>
      </c>
      <c r="AB658" s="381">
        <v>45750</v>
      </c>
      <c r="AC658" s="382">
        <v>60400</v>
      </c>
      <c r="AD658" s="382">
        <v>64060</v>
      </c>
      <c r="AE658" s="382">
        <v>67720</v>
      </c>
      <c r="AF658" s="382">
        <v>71380</v>
      </c>
      <c r="AG658" s="382">
        <v>75040</v>
      </c>
      <c r="AH658" s="382">
        <v>78700</v>
      </c>
      <c r="AI658" s="382">
        <v>82360</v>
      </c>
      <c r="AJ658" s="383">
        <v>86020</v>
      </c>
      <c r="AL658" s="381">
        <v>29650</v>
      </c>
      <c r="AM658" s="382">
        <v>39150</v>
      </c>
      <c r="AN658" s="382">
        <v>41522</v>
      </c>
      <c r="AO658" s="382">
        <v>43894</v>
      </c>
      <c r="AP658" s="382">
        <v>46266</v>
      </c>
      <c r="AQ658" s="382">
        <v>48638</v>
      </c>
      <c r="AR658" s="382">
        <v>51010</v>
      </c>
      <c r="AS658" s="382">
        <v>53382</v>
      </c>
      <c r="AT658" s="383">
        <v>55754</v>
      </c>
      <c r="AU658" s="381">
        <v>47450</v>
      </c>
      <c r="AV658" s="382">
        <v>62650</v>
      </c>
      <c r="AW658" s="382">
        <v>66446</v>
      </c>
      <c r="AX658" s="382">
        <v>70242</v>
      </c>
      <c r="AY658" s="382">
        <v>74038</v>
      </c>
      <c r="AZ658" s="382">
        <v>77834</v>
      </c>
      <c r="BA658" s="382">
        <v>81630</v>
      </c>
      <c r="BB658" s="382">
        <v>85426</v>
      </c>
      <c r="BC658" s="383">
        <v>89222</v>
      </c>
      <c r="BE658">
        <v>32350</v>
      </c>
      <c r="BF658">
        <v>42750</v>
      </c>
      <c r="BG658">
        <v>45338</v>
      </c>
      <c r="BH658">
        <v>47926</v>
      </c>
      <c r="BI658">
        <v>50514</v>
      </c>
      <c r="BJ658">
        <v>53102</v>
      </c>
      <c r="BK658">
        <v>55690</v>
      </c>
      <c r="BL658">
        <v>58278</v>
      </c>
      <c r="BM658">
        <v>60866</v>
      </c>
      <c r="BN658">
        <v>51750</v>
      </c>
      <c r="BO658">
        <v>68300</v>
      </c>
      <c r="BP658">
        <v>72440</v>
      </c>
      <c r="BQ658">
        <v>76580</v>
      </c>
      <c r="BR658">
        <v>80720</v>
      </c>
      <c r="BS658">
        <v>84860</v>
      </c>
      <c r="BT658">
        <v>89000</v>
      </c>
      <c r="BU658">
        <v>93140</v>
      </c>
      <c r="BV658">
        <v>97280</v>
      </c>
    </row>
    <row r="659" spans="1:74" x14ac:dyDescent="0.35">
      <c r="A659" s="298" t="s">
        <v>849</v>
      </c>
      <c r="C659" s="300">
        <v>35800</v>
      </c>
      <c r="D659" s="300">
        <v>35800</v>
      </c>
      <c r="E659" s="300">
        <v>41170</v>
      </c>
      <c r="F659" s="300">
        <v>41170</v>
      </c>
      <c r="G659" s="300">
        <v>41170</v>
      </c>
      <c r="H659" s="300">
        <v>41500</v>
      </c>
      <c r="I659" s="300">
        <v>44350</v>
      </c>
      <c r="J659" s="300">
        <v>47200</v>
      </c>
      <c r="K659" s="300">
        <v>50050</v>
      </c>
      <c r="L659" s="300">
        <v>52950</v>
      </c>
      <c r="M659" s="300">
        <v>55800</v>
      </c>
      <c r="N659" s="300">
        <v>58650</v>
      </c>
      <c r="O659" s="300">
        <v>61500</v>
      </c>
      <c r="P659" s="300">
        <v>64350</v>
      </c>
      <c r="Q659" s="300">
        <v>67250</v>
      </c>
      <c r="S659" s="381">
        <v>35750</v>
      </c>
      <c r="T659" s="382">
        <v>47200</v>
      </c>
      <c r="U659" s="382">
        <v>50060</v>
      </c>
      <c r="V659" s="382">
        <v>52920</v>
      </c>
      <c r="W659" s="382">
        <v>55780</v>
      </c>
      <c r="X659" s="382">
        <v>58640</v>
      </c>
      <c r="Y659" s="382">
        <v>61500</v>
      </c>
      <c r="Z659" s="382">
        <v>64360</v>
      </c>
      <c r="AA659" s="383">
        <v>67220</v>
      </c>
      <c r="AB659" s="381">
        <v>57200</v>
      </c>
      <c r="AC659" s="382">
        <v>75500</v>
      </c>
      <c r="AD659" s="382">
        <v>80076</v>
      </c>
      <c r="AE659" s="382">
        <v>84652</v>
      </c>
      <c r="AF659" s="382">
        <v>89228</v>
      </c>
      <c r="AG659" s="382">
        <v>93804</v>
      </c>
      <c r="AH659" s="382">
        <v>98380</v>
      </c>
      <c r="AI659" s="382">
        <v>102956</v>
      </c>
      <c r="AJ659" s="383">
        <v>107532</v>
      </c>
      <c r="AL659" s="381">
        <v>35750</v>
      </c>
      <c r="AM659" s="382">
        <v>47200</v>
      </c>
      <c r="AN659" s="382">
        <v>50060</v>
      </c>
      <c r="AO659" s="382">
        <v>52920</v>
      </c>
      <c r="AP659" s="382">
        <v>55780</v>
      </c>
      <c r="AQ659" s="382">
        <v>58640</v>
      </c>
      <c r="AR659" s="382">
        <v>61500</v>
      </c>
      <c r="AS659" s="382">
        <v>64360</v>
      </c>
      <c r="AT659" s="383">
        <v>67220</v>
      </c>
      <c r="AU659" s="381">
        <v>57200</v>
      </c>
      <c r="AV659" s="382">
        <v>75500</v>
      </c>
      <c r="AW659" s="382">
        <v>80076</v>
      </c>
      <c r="AX659" s="382">
        <v>84652</v>
      </c>
      <c r="AY659" s="382">
        <v>89228</v>
      </c>
      <c r="AZ659" s="382">
        <v>93804</v>
      </c>
      <c r="BA659" s="382">
        <v>98380</v>
      </c>
      <c r="BB659" s="382">
        <v>102956</v>
      </c>
      <c r="BC659" s="383">
        <v>107532</v>
      </c>
      <c r="BE659">
        <v>39750</v>
      </c>
      <c r="BF659">
        <v>52500</v>
      </c>
      <c r="BG659">
        <v>55680</v>
      </c>
      <c r="BH659">
        <v>58860</v>
      </c>
      <c r="BI659">
        <v>62040</v>
      </c>
      <c r="BJ659">
        <v>65220</v>
      </c>
      <c r="BK659">
        <v>68400</v>
      </c>
      <c r="BL659">
        <v>71580</v>
      </c>
      <c r="BM659">
        <v>74760</v>
      </c>
      <c r="BN659">
        <v>63600</v>
      </c>
      <c r="BO659">
        <v>83950</v>
      </c>
      <c r="BP659">
        <v>89038</v>
      </c>
      <c r="BQ659">
        <v>94126</v>
      </c>
      <c r="BR659">
        <v>99214</v>
      </c>
      <c r="BS659">
        <v>104302</v>
      </c>
      <c r="BT659">
        <v>109390</v>
      </c>
      <c r="BU659">
        <v>114478</v>
      </c>
      <c r="BV659">
        <v>119566</v>
      </c>
    </row>
    <row r="660" spans="1:74" x14ac:dyDescent="0.35">
      <c r="A660" s="298" t="s">
        <v>850</v>
      </c>
      <c r="C660" s="300">
        <v>32650</v>
      </c>
      <c r="D660" s="300">
        <v>32650</v>
      </c>
      <c r="E660" s="300">
        <v>37547.5</v>
      </c>
      <c r="F660" s="300">
        <v>37547.5</v>
      </c>
      <c r="G660" s="300">
        <v>37547.5</v>
      </c>
      <c r="H660" s="300">
        <v>37547.5</v>
      </c>
      <c r="I660" s="300">
        <v>37547.5</v>
      </c>
      <c r="J660" s="300">
        <v>37800</v>
      </c>
      <c r="K660" s="300">
        <v>40050</v>
      </c>
      <c r="L660" s="300">
        <v>42350</v>
      </c>
      <c r="M660" s="300">
        <v>44650</v>
      </c>
      <c r="N660" s="300">
        <v>46950</v>
      </c>
      <c r="O660" s="300">
        <v>49200</v>
      </c>
      <c r="P660" s="300">
        <v>51500</v>
      </c>
      <c r="Q660" s="300">
        <v>53800</v>
      </c>
      <c r="S660" s="381">
        <v>28600</v>
      </c>
      <c r="T660" s="382">
        <v>37800</v>
      </c>
      <c r="U660" s="382">
        <v>40088</v>
      </c>
      <c r="V660" s="382">
        <v>42376</v>
      </c>
      <c r="W660" s="382">
        <v>44664</v>
      </c>
      <c r="X660" s="382">
        <v>46952</v>
      </c>
      <c r="Y660" s="382">
        <v>49240</v>
      </c>
      <c r="Z660" s="382">
        <v>51528</v>
      </c>
      <c r="AA660" s="383">
        <v>53816</v>
      </c>
      <c r="AB660" s="381">
        <v>45750</v>
      </c>
      <c r="AC660" s="382">
        <v>60400</v>
      </c>
      <c r="AD660" s="382">
        <v>64060</v>
      </c>
      <c r="AE660" s="382">
        <v>67720</v>
      </c>
      <c r="AF660" s="382">
        <v>71380</v>
      </c>
      <c r="AG660" s="382">
        <v>75040</v>
      </c>
      <c r="AH660" s="382">
        <v>78700</v>
      </c>
      <c r="AI660" s="382">
        <v>82360</v>
      </c>
      <c r="AJ660" s="383">
        <v>86020</v>
      </c>
      <c r="AL660" s="381">
        <v>29650</v>
      </c>
      <c r="AM660" s="382">
        <v>39150</v>
      </c>
      <c r="AN660" s="382">
        <v>41522</v>
      </c>
      <c r="AO660" s="382">
        <v>43894</v>
      </c>
      <c r="AP660" s="382">
        <v>46266</v>
      </c>
      <c r="AQ660" s="382">
        <v>48638</v>
      </c>
      <c r="AR660" s="382">
        <v>51010</v>
      </c>
      <c r="AS660" s="382">
        <v>53382</v>
      </c>
      <c r="AT660" s="383">
        <v>55754</v>
      </c>
      <c r="AU660" s="381">
        <v>47450</v>
      </c>
      <c r="AV660" s="382">
        <v>62650</v>
      </c>
      <c r="AW660" s="382">
        <v>66446</v>
      </c>
      <c r="AX660" s="382">
        <v>70242</v>
      </c>
      <c r="AY660" s="382">
        <v>74038</v>
      </c>
      <c r="AZ660" s="382">
        <v>77834</v>
      </c>
      <c r="BA660" s="382">
        <v>81630</v>
      </c>
      <c r="BB660" s="382">
        <v>85426</v>
      </c>
      <c r="BC660" s="383">
        <v>89222</v>
      </c>
      <c r="BE660">
        <v>32350</v>
      </c>
      <c r="BF660">
        <v>42750</v>
      </c>
      <c r="BG660">
        <v>45338</v>
      </c>
      <c r="BH660">
        <v>47926</v>
      </c>
      <c r="BI660">
        <v>50514</v>
      </c>
      <c r="BJ660">
        <v>53102</v>
      </c>
      <c r="BK660">
        <v>55690</v>
      </c>
      <c r="BL660">
        <v>58278</v>
      </c>
      <c r="BM660">
        <v>60866</v>
      </c>
      <c r="BN660">
        <v>51750</v>
      </c>
      <c r="BO660">
        <v>68300</v>
      </c>
      <c r="BP660">
        <v>72440</v>
      </c>
      <c r="BQ660">
        <v>76580</v>
      </c>
      <c r="BR660">
        <v>80720</v>
      </c>
      <c r="BS660">
        <v>84860</v>
      </c>
      <c r="BT660">
        <v>89000</v>
      </c>
      <c r="BU660">
        <v>93140</v>
      </c>
      <c r="BV660">
        <v>97280</v>
      </c>
    </row>
    <row r="661" spans="1:74" x14ac:dyDescent="0.35">
      <c r="A661" s="298" t="s">
        <v>851</v>
      </c>
      <c r="C661" s="300">
        <v>35249.5</v>
      </c>
      <c r="D661" s="300">
        <v>35249.5</v>
      </c>
      <c r="E661" s="300">
        <v>40537</v>
      </c>
      <c r="F661" s="300">
        <v>40537</v>
      </c>
      <c r="G661" s="300">
        <v>40537</v>
      </c>
      <c r="H661" s="300">
        <v>40537</v>
      </c>
      <c r="I661" s="300">
        <v>40537</v>
      </c>
      <c r="J661" s="300">
        <v>42350</v>
      </c>
      <c r="K661" s="300">
        <v>44900</v>
      </c>
      <c r="L661" s="300">
        <v>47450</v>
      </c>
      <c r="M661" s="300">
        <v>50000</v>
      </c>
      <c r="N661" s="300">
        <v>52600</v>
      </c>
      <c r="O661" s="300">
        <v>55150</v>
      </c>
      <c r="P661" s="300">
        <v>57700</v>
      </c>
      <c r="Q661" s="300">
        <v>60300</v>
      </c>
      <c r="S661" s="381">
        <v>32750</v>
      </c>
      <c r="T661" s="382">
        <v>43250</v>
      </c>
      <c r="U661" s="382">
        <v>45870</v>
      </c>
      <c r="V661" s="382">
        <v>48490</v>
      </c>
      <c r="W661" s="382">
        <v>51110</v>
      </c>
      <c r="X661" s="382">
        <v>53730</v>
      </c>
      <c r="Y661" s="382">
        <v>56350</v>
      </c>
      <c r="Z661" s="382">
        <v>58970</v>
      </c>
      <c r="AA661" s="383">
        <v>61590</v>
      </c>
      <c r="AB661" s="381">
        <v>52400</v>
      </c>
      <c r="AC661" s="382">
        <v>69150</v>
      </c>
      <c r="AD661" s="382">
        <v>73342</v>
      </c>
      <c r="AE661" s="382">
        <v>77534</v>
      </c>
      <c r="AF661" s="382">
        <v>81726</v>
      </c>
      <c r="AG661" s="382">
        <v>85918</v>
      </c>
      <c r="AH661" s="382">
        <v>90110</v>
      </c>
      <c r="AI661" s="382">
        <v>94302</v>
      </c>
      <c r="AJ661" s="383">
        <v>98494</v>
      </c>
      <c r="AL661" s="381">
        <v>32750</v>
      </c>
      <c r="AM661" s="382">
        <v>43250</v>
      </c>
      <c r="AN661" s="382">
        <v>45870</v>
      </c>
      <c r="AO661" s="382">
        <v>48490</v>
      </c>
      <c r="AP661" s="382">
        <v>51110</v>
      </c>
      <c r="AQ661" s="382">
        <v>53730</v>
      </c>
      <c r="AR661" s="382">
        <v>56350</v>
      </c>
      <c r="AS661" s="382">
        <v>58970</v>
      </c>
      <c r="AT661" s="383">
        <v>61590</v>
      </c>
      <c r="AU661" s="381">
        <v>52400</v>
      </c>
      <c r="AV661" s="382">
        <v>69150</v>
      </c>
      <c r="AW661" s="382">
        <v>73342</v>
      </c>
      <c r="AX661" s="382">
        <v>77534</v>
      </c>
      <c r="AY661" s="382">
        <v>81726</v>
      </c>
      <c r="AZ661" s="382">
        <v>85918</v>
      </c>
      <c r="BA661" s="382">
        <v>90110</v>
      </c>
      <c r="BB661" s="382">
        <v>94302</v>
      </c>
      <c r="BC661" s="383">
        <v>98494</v>
      </c>
      <c r="BE661">
        <v>32750</v>
      </c>
      <c r="BF661">
        <v>43250</v>
      </c>
      <c r="BG661">
        <v>45870</v>
      </c>
      <c r="BH661">
        <v>48490</v>
      </c>
      <c r="BI661">
        <v>51110</v>
      </c>
      <c r="BJ661">
        <v>53730</v>
      </c>
      <c r="BK661">
        <v>56350</v>
      </c>
      <c r="BL661">
        <v>58970</v>
      </c>
      <c r="BM661">
        <v>61590</v>
      </c>
      <c r="BN661">
        <v>52400</v>
      </c>
      <c r="BO661">
        <v>69150</v>
      </c>
      <c r="BP661">
        <v>73342</v>
      </c>
      <c r="BQ661">
        <v>77534</v>
      </c>
      <c r="BR661">
        <v>81726</v>
      </c>
      <c r="BS661">
        <v>85918</v>
      </c>
      <c r="BT661">
        <v>90110</v>
      </c>
      <c r="BU661">
        <v>94302</v>
      </c>
      <c r="BV661">
        <v>98494</v>
      </c>
    </row>
    <row r="662" spans="1:74" x14ac:dyDescent="0.35">
      <c r="A662" s="298" t="s">
        <v>852</v>
      </c>
      <c r="C662" s="300">
        <v>32650</v>
      </c>
      <c r="D662" s="300">
        <v>32650</v>
      </c>
      <c r="E662" s="300">
        <v>37547.5</v>
      </c>
      <c r="F662" s="300">
        <v>37547.5</v>
      </c>
      <c r="G662" s="300">
        <v>37547.5</v>
      </c>
      <c r="H662" s="300">
        <v>38400</v>
      </c>
      <c r="I662" s="300">
        <v>41050</v>
      </c>
      <c r="J662" s="300">
        <v>43700</v>
      </c>
      <c r="K662" s="300">
        <v>46350</v>
      </c>
      <c r="L662" s="300">
        <v>49000</v>
      </c>
      <c r="M662" s="300">
        <v>51650</v>
      </c>
      <c r="N662" s="300">
        <v>54300</v>
      </c>
      <c r="O662" s="300">
        <v>56950</v>
      </c>
      <c r="P662" s="300">
        <v>59600</v>
      </c>
      <c r="Q662" s="300">
        <v>62250</v>
      </c>
      <c r="S662" s="381">
        <v>33850</v>
      </c>
      <c r="T662" s="382">
        <v>44700</v>
      </c>
      <c r="U662" s="382">
        <v>47408</v>
      </c>
      <c r="V662" s="382">
        <v>50116</v>
      </c>
      <c r="W662" s="382">
        <v>52824</v>
      </c>
      <c r="X662" s="382">
        <v>55532</v>
      </c>
      <c r="Y662" s="382">
        <v>58240</v>
      </c>
      <c r="Z662" s="382">
        <v>60948</v>
      </c>
      <c r="AA662" s="383">
        <v>63656</v>
      </c>
      <c r="AB662" s="381">
        <v>54150</v>
      </c>
      <c r="AC662" s="382">
        <v>71500</v>
      </c>
      <c r="AD662" s="382">
        <v>75832</v>
      </c>
      <c r="AE662" s="382">
        <v>80164</v>
      </c>
      <c r="AF662" s="382">
        <v>84496</v>
      </c>
      <c r="AG662" s="382">
        <v>88828</v>
      </c>
      <c r="AH662" s="382">
        <v>93160</v>
      </c>
      <c r="AI662" s="382">
        <v>97492</v>
      </c>
      <c r="AJ662" s="383">
        <v>101824</v>
      </c>
      <c r="AL662" s="381">
        <v>33850</v>
      </c>
      <c r="AM662" s="382">
        <v>44700</v>
      </c>
      <c r="AN662" s="382">
        <v>47408</v>
      </c>
      <c r="AO662" s="382">
        <v>50116</v>
      </c>
      <c r="AP662" s="382">
        <v>52824</v>
      </c>
      <c r="AQ662" s="382">
        <v>55532</v>
      </c>
      <c r="AR662" s="382">
        <v>58240</v>
      </c>
      <c r="AS662" s="382">
        <v>60948</v>
      </c>
      <c r="AT662" s="383">
        <v>63656</v>
      </c>
      <c r="AU662" s="381">
        <v>54150</v>
      </c>
      <c r="AV662" s="382">
        <v>71500</v>
      </c>
      <c r="AW662" s="382">
        <v>75832</v>
      </c>
      <c r="AX662" s="382">
        <v>80164</v>
      </c>
      <c r="AY662" s="382">
        <v>84496</v>
      </c>
      <c r="AZ662" s="382">
        <v>88828</v>
      </c>
      <c r="BA662" s="382">
        <v>93160</v>
      </c>
      <c r="BB662" s="382">
        <v>97492</v>
      </c>
      <c r="BC662" s="383">
        <v>101824</v>
      </c>
      <c r="BE662">
        <v>33850</v>
      </c>
      <c r="BF662">
        <v>44700</v>
      </c>
      <c r="BG662">
        <v>47408</v>
      </c>
      <c r="BH662">
        <v>50116</v>
      </c>
      <c r="BI662">
        <v>52824</v>
      </c>
      <c r="BJ662">
        <v>55532</v>
      </c>
      <c r="BK662">
        <v>58240</v>
      </c>
      <c r="BL662">
        <v>60948</v>
      </c>
      <c r="BM662">
        <v>63656</v>
      </c>
      <c r="BN662">
        <v>54150</v>
      </c>
      <c r="BO662">
        <v>71500</v>
      </c>
      <c r="BP662">
        <v>75832</v>
      </c>
      <c r="BQ662">
        <v>80164</v>
      </c>
      <c r="BR662">
        <v>84496</v>
      </c>
      <c r="BS662">
        <v>88828</v>
      </c>
      <c r="BT662">
        <v>93160</v>
      </c>
      <c r="BU662">
        <v>97492</v>
      </c>
      <c r="BV662">
        <v>101824</v>
      </c>
    </row>
    <row r="663" spans="1:74" x14ac:dyDescent="0.35">
      <c r="A663" s="298" t="s">
        <v>853</v>
      </c>
      <c r="C663" s="300">
        <v>32650</v>
      </c>
      <c r="D663" s="300">
        <v>32650</v>
      </c>
      <c r="E663" s="300">
        <v>37547.5</v>
      </c>
      <c r="F663" s="300">
        <v>37547.5</v>
      </c>
      <c r="G663" s="300">
        <v>37547.5</v>
      </c>
      <c r="H663" s="300">
        <v>37547.5</v>
      </c>
      <c r="I663" s="300">
        <v>38700</v>
      </c>
      <c r="J663" s="300">
        <v>41200</v>
      </c>
      <c r="K663" s="300">
        <v>43700</v>
      </c>
      <c r="L663" s="300">
        <v>46200</v>
      </c>
      <c r="M663" s="300">
        <v>48700</v>
      </c>
      <c r="N663" s="300">
        <v>51200</v>
      </c>
      <c r="O663" s="300">
        <v>53700</v>
      </c>
      <c r="P663" s="300">
        <v>56200</v>
      </c>
      <c r="Q663" s="300">
        <v>58700</v>
      </c>
      <c r="S663" s="381">
        <v>31200</v>
      </c>
      <c r="T663" s="382">
        <v>41200</v>
      </c>
      <c r="U663" s="382">
        <v>43696</v>
      </c>
      <c r="V663" s="382">
        <v>46192</v>
      </c>
      <c r="W663" s="382">
        <v>48688</v>
      </c>
      <c r="X663" s="382">
        <v>51184</v>
      </c>
      <c r="Y663" s="382">
        <v>53680</v>
      </c>
      <c r="Z663" s="382">
        <v>56176</v>
      </c>
      <c r="AA663" s="383">
        <v>58672</v>
      </c>
      <c r="AB663" s="381">
        <v>49900</v>
      </c>
      <c r="AC663" s="382">
        <v>65850</v>
      </c>
      <c r="AD663" s="382">
        <v>69842</v>
      </c>
      <c r="AE663" s="382">
        <v>73834</v>
      </c>
      <c r="AF663" s="382">
        <v>77826</v>
      </c>
      <c r="AG663" s="382">
        <v>81818</v>
      </c>
      <c r="AH663" s="382">
        <v>85810</v>
      </c>
      <c r="AI663" s="382">
        <v>89802</v>
      </c>
      <c r="AJ663" s="383">
        <v>93794</v>
      </c>
      <c r="AL663" s="381">
        <v>31200</v>
      </c>
      <c r="AM663" s="382">
        <v>41200</v>
      </c>
      <c r="AN663" s="382">
        <v>43696</v>
      </c>
      <c r="AO663" s="382">
        <v>46192</v>
      </c>
      <c r="AP663" s="382">
        <v>48688</v>
      </c>
      <c r="AQ663" s="382">
        <v>51184</v>
      </c>
      <c r="AR663" s="382">
        <v>53680</v>
      </c>
      <c r="AS663" s="382">
        <v>56176</v>
      </c>
      <c r="AT663" s="383">
        <v>58672</v>
      </c>
      <c r="AU663" s="381">
        <v>49900</v>
      </c>
      <c r="AV663" s="382">
        <v>65850</v>
      </c>
      <c r="AW663" s="382">
        <v>69842</v>
      </c>
      <c r="AX663" s="382">
        <v>73834</v>
      </c>
      <c r="AY663" s="382">
        <v>77826</v>
      </c>
      <c r="AZ663" s="382">
        <v>81818</v>
      </c>
      <c r="BA663" s="382">
        <v>85810</v>
      </c>
      <c r="BB663" s="382">
        <v>89802</v>
      </c>
      <c r="BC663" s="383">
        <v>93794</v>
      </c>
      <c r="BE663">
        <v>32350</v>
      </c>
      <c r="BF663">
        <v>42750</v>
      </c>
      <c r="BG663">
        <v>45338</v>
      </c>
      <c r="BH663">
        <v>47926</v>
      </c>
      <c r="BI663">
        <v>50514</v>
      </c>
      <c r="BJ663">
        <v>53102</v>
      </c>
      <c r="BK663">
        <v>55690</v>
      </c>
      <c r="BL663">
        <v>58278</v>
      </c>
      <c r="BM663">
        <v>60866</v>
      </c>
      <c r="BN663">
        <v>51750</v>
      </c>
      <c r="BO663">
        <v>68300</v>
      </c>
      <c r="BP663">
        <v>72440</v>
      </c>
      <c r="BQ663">
        <v>76580</v>
      </c>
      <c r="BR663">
        <v>80720</v>
      </c>
      <c r="BS663">
        <v>84860</v>
      </c>
      <c r="BT663">
        <v>89000</v>
      </c>
      <c r="BU663">
        <v>93140</v>
      </c>
      <c r="BV663">
        <v>97280</v>
      </c>
    </row>
    <row r="664" spans="1:74" x14ac:dyDescent="0.35">
      <c r="A664" s="298" t="s">
        <v>854</v>
      </c>
      <c r="C664" s="300">
        <v>32650</v>
      </c>
      <c r="D664" s="300">
        <v>32650</v>
      </c>
      <c r="E664" s="300">
        <v>37547.5</v>
      </c>
      <c r="F664" s="300">
        <v>37547.5</v>
      </c>
      <c r="G664" s="300">
        <v>37547.5</v>
      </c>
      <c r="H664" s="300">
        <v>37547.5</v>
      </c>
      <c r="I664" s="300">
        <v>37547.5</v>
      </c>
      <c r="J664" s="300">
        <v>37800</v>
      </c>
      <c r="K664" s="300">
        <v>40050</v>
      </c>
      <c r="L664" s="300">
        <v>42350</v>
      </c>
      <c r="M664" s="300">
        <v>44650</v>
      </c>
      <c r="N664" s="300">
        <v>46950</v>
      </c>
      <c r="O664" s="300">
        <v>49200</v>
      </c>
      <c r="P664" s="300">
        <v>51500</v>
      </c>
      <c r="Q664" s="300">
        <v>53800</v>
      </c>
      <c r="S664" s="381">
        <v>28600</v>
      </c>
      <c r="T664" s="382">
        <v>37800</v>
      </c>
      <c r="U664" s="382">
        <v>40088</v>
      </c>
      <c r="V664" s="382">
        <v>42376</v>
      </c>
      <c r="W664" s="382">
        <v>44664</v>
      </c>
      <c r="X664" s="382">
        <v>46952</v>
      </c>
      <c r="Y664" s="382">
        <v>49240</v>
      </c>
      <c r="Z664" s="382">
        <v>51528</v>
      </c>
      <c r="AA664" s="383">
        <v>53816</v>
      </c>
      <c r="AB664" s="381">
        <v>45750</v>
      </c>
      <c r="AC664" s="382">
        <v>60400</v>
      </c>
      <c r="AD664" s="382">
        <v>64060</v>
      </c>
      <c r="AE664" s="382">
        <v>67720</v>
      </c>
      <c r="AF664" s="382">
        <v>71380</v>
      </c>
      <c r="AG664" s="382">
        <v>75040</v>
      </c>
      <c r="AH664" s="382">
        <v>78700</v>
      </c>
      <c r="AI664" s="382">
        <v>82360</v>
      </c>
      <c r="AJ664" s="383">
        <v>86020</v>
      </c>
      <c r="AL664" s="381">
        <v>29650</v>
      </c>
      <c r="AM664" s="382">
        <v>39150</v>
      </c>
      <c r="AN664" s="382">
        <v>41522</v>
      </c>
      <c r="AO664" s="382">
        <v>43894</v>
      </c>
      <c r="AP664" s="382">
        <v>46266</v>
      </c>
      <c r="AQ664" s="382">
        <v>48638</v>
      </c>
      <c r="AR664" s="382">
        <v>51010</v>
      </c>
      <c r="AS664" s="382">
        <v>53382</v>
      </c>
      <c r="AT664" s="383">
        <v>55754</v>
      </c>
      <c r="AU664" s="381">
        <v>47450</v>
      </c>
      <c r="AV664" s="382">
        <v>62650</v>
      </c>
      <c r="AW664" s="382">
        <v>66446</v>
      </c>
      <c r="AX664" s="382">
        <v>70242</v>
      </c>
      <c r="AY664" s="382">
        <v>74038</v>
      </c>
      <c r="AZ664" s="382">
        <v>77834</v>
      </c>
      <c r="BA664" s="382">
        <v>81630</v>
      </c>
      <c r="BB664" s="382">
        <v>85426</v>
      </c>
      <c r="BC664" s="383">
        <v>89222</v>
      </c>
      <c r="BE664">
        <v>32350</v>
      </c>
      <c r="BF664">
        <v>42750</v>
      </c>
      <c r="BG664">
        <v>45338</v>
      </c>
      <c r="BH664">
        <v>47926</v>
      </c>
      <c r="BI664">
        <v>50514</v>
      </c>
      <c r="BJ664">
        <v>53102</v>
      </c>
      <c r="BK664">
        <v>55690</v>
      </c>
      <c r="BL664">
        <v>58278</v>
      </c>
      <c r="BM664">
        <v>60866</v>
      </c>
      <c r="BN664">
        <v>51750</v>
      </c>
      <c r="BO664">
        <v>68300</v>
      </c>
      <c r="BP664">
        <v>72440</v>
      </c>
      <c r="BQ664">
        <v>76580</v>
      </c>
      <c r="BR664">
        <v>80720</v>
      </c>
      <c r="BS664">
        <v>84860</v>
      </c>
      <c r="BT664">
        <v>89000</v>
      </c>
      <c r="BU664">
        <v>93140</v>
      </c>
      <c r="BV664">
        <v>97280</v>
      </c>
    </row>
    <row r="665" spans="1:74" x14ac:dyDescent="0.35">
      <c r="A665" s="298" t="s">
        <v>855</v>
      </c>
      <c r="C665" s="300">
        <v>32650</v>
      </c>
      <c r="D665" s="300">
        <v>32650</v>
      </c>
      <c r="E665" s="300">
        <v>37547.5</v>
      </c>
      <c r="F665" s="300">
        <v>37547.5</v>
      </c>
      <c r="G665" s="300">
        <v>37547.5</v>
      </c>
      <c r="H665" s="300">
        <v>37547.5</v>
      </c>
      <c r="I665" s="300">
        <v>37547.5</v>
      </c>
      <c r="J665" s="300">
        <v>37800</v>
      </c>
      <c r="K665" s="300">
        <v>40050</v>
      </c>
      <c r="L665" s="300">
        <v>42350</v>
      </c>
      <c r="M665" s="300">
        <v>44650</v>
      </c>
      <c r="N665" s="300">
        <v>46950</v>
      </c>
      <c r="O665" s="300">
        <v>49200</v>
      </c>
      <c r="P665" s="300">
        <v>51500</v>
      </c>
      <c r="Q665" s="300">
        <v>53800</v>
      </c>
      <c r="S665" s="381">
        <v>28600</v>
      </c>
      <c r="T665" s="382">
        <v>37800</v>
      </c>
      <c r="U665" s="382">
        <v>40088</v>
      </c>
      <c r="V665" s="382">
        <v>42376</v>
      </c>
      <c r="W665" s="382">
        <v>44664</v>
      </c>
      <c r="X665" s="382">
        <v>46952</v>
      </c>
      <c r="Y665" s="382">
        <v>49240</v>
      </c>
      <c r="Z665" s="382">
        <v>51528</v>
      </c>
      <c r="AA665" s="383">
        <v>53816</v>
      </c>
      <c r="AB665" s="381">
        <v>45750</v>
      </c>
      <c r="AC665" s="382">
        <v>60400</v>
      </c>
      <c r="AD665" s="382">
        <v>64060</v>
      </c>
      <c r="AE665" s="382">
        <v>67720</v>
      </c>
      <c r="AF665" s="382">
        <v>71380</v>
      </c>
      <c r="AG665" s="382">
        <v>75040</v>
      </c>
      <c r="AH665" s="382">
        <v>78700</v>
      </c>
      <c r="AI665" s="382">
        <v>82360</v>
      </c>
      <c r="AJ665" s="383">
        <v>86020</v>
      </c>
      <c r="AL665" s="381">
        <v>29650</v>
      </c>
      <c r="AM665" s="382">
        <v>39150</v>
      </c>
      <c r="AN665" s="382">
        <v>41522</v>
      </c>
      <c r="AO665" s="382">
        <v>43894</v>
      </c>
      <c r="AP665" s="382">
        <v>46266</v>
      </c>
      <c r="AQ665" s="382">
        <v>48638</v>
      </c>
      <c r="AR665" s="382">
        <v>51010</v>
      </c>
      <c r="AS665" s="382">
        <v>53382</v>
      </c>
      <c r="AT665" s="383">
        <v>55754</v>
      </c>
      <c r="AU665" s="381">
        <v>47450</v>
      </c>
      <c r="AV665" s="382">
        <v>62650</v>
      </c>
      <c r="AW665" s="382">
        <v>66446</v>
      </c>
      <c r="AX665" s="382">
        <v>70242</v>
      </c>
      <c r="AY665" s="382">
        <v>74038</v>
      </c>
      <c r="AZ665" s="382">
        <v>77834</v>
      </c>
      <c r="BA665" s="382">
        <v>81630</v>
      </c>
      <c r="BB665" s="382">
        <v>85426</v>
      </c>
      <c r="BC665" s="383">
        <v>89222</v>
      </c>
      <c r="BE665">
        <v>32350</v>
      </c>
      <c r="BF665">
        <v>42750</v>
      </c>
      <c r="BG665">
        <v>45338</v>
      </c>
      <c r="BH665">
        <v>47926</v>
      </c>
      <c r="BI665">
        <v>50514</v>
      </c>
      <c r="BJ665">
        <v>53102</v>
      </c>
      <c r="BK665">
        <v>55690</v>
      </c>
      <c r="BL665">
        <v>58278</v>
      </c>
      <c r="BM665">
        <v>60866</v>
      </c>
      <c r="BN665">
        <v>51750</v>
      </c>
      <c r="BO665">
        <v>68300</v>
      </c>
      <c r="BP665">
        <v>72440</v>
      </c>
      <c r="BQ665">
        <v>76580</v>
      </c>
      <c r="BR665">
        <v>80720</v>
      </c>
      <c r="BS665">
        <v>84860</v>
      </c>
      <c r="BT665">
        <v>89000</v>
      </c>
      <c r="BU665">
        <v>93140</v>
      </c>
      <c r="BV665">
        <v>97280</v>
      </c>
    </row>
    <row r="666" spans="1:74" x14ac:dyDescent="0.35">
      <c r="A666" s="298" t="s">
        <v>856</v>
      </c>
      <c r="C666" s="300">
        <v>37200</v>
      </c>
      <c r="D666" s="300">
        <v>37200</v>
      </c>
      <c r="E666" s="300">
        <v>42780</v>
      </c>
      <c r="F666" s="300">
        <v>42780</v>
      </c>
      <c r="G666" s="300">
        <v>42780</v>
      </c>
      <c r="H666" s="300">
        <v>43200</v>
      </c>
      <c r="I666" s="300">
        <v>46150</v>
      </c>
      <c r="J666" s="300">
        <v>49150</v>
      </c>
      <c r="K666" s="300">
        <v>52100</v>
      </c>
      <c r="L666" s="300">
        <v>55100</v>
      </c>
      <c r="M666" s="300">
        <v>58050</v>
      </c>
      <c r="N666" s="300">
        <v>61050</v>
      </c>
      <c r="O666" s="300">
        <v>64000</v>
      </c>
      <c r="P666" s="300">
        <v>67000</v>
      </c>
      <c r="Q666" s="300">
        <v>69950</v>
      </c>
      <c r="S666" s="381">
        <v>37200</v>
      </c>
      <c r="T666" s="382">
        <v>49150</v>
      </c>
      <c r="U666" s="382">
        <v>52126</v>
      </c>
      <c r="V666" s="382">
        <v>55102</v>
      </c>
      <c r="W666" s="382">
        <v>58078</v>
      </c>
      <c r="X666" s="382">
        <v>61054</v>
      </c>
      <c r="Y666" s="382">
        <v>64030</v>
      </c>
      <c r="Z666" s="382">
        <v>67006</v>
      </c>
      <c r="AA666" s="383">
        <v>69982</v>
      </c>
      <c r="AB666" s="381">
        <v>59500</v>
      </c>
      <c r="AC666" s="382">
        <v>78550</v>
      </c>
      <c r="AD666" s="382">
        <v>83310</v>
      </c>
      <c r="AE666" s="382">
        <v>88070</v>
      </c>
      <c r="AF666" s="382">
        <v>92830</v>
      </c>
      <c r="AG666" s="382">
        <v>97590</v>
      </c>
      <c r="AH666" s="382">
        <v>102350</v>
      </c>
      <c r="AI666" s="382">
        <v>107110</v>
      </c>
      <c r="AJ666" s="383">
        <v>111870</v>
      </c>
      <c r="AL666" s="381">
        <v>37200</v>
      </c>
      <c r="AM666" s="382">
        <v>49150</v>
      </c>
      <c r="AN666" s="382">
        <v>52126</v>
      </c>
      <c r="AO666" s="382">
        <v>55102</v>
      </c>
      <c r="AP666" s="382">
        <v>58078</v>
      </c>
      <c r="AQ666" s="382">
        <v>61054</v>
      </c>
      <c r="AR666" s="382">
        <v>64030</v>
      </c>
      <c r="AS666" s="382">
        <v>67006</v>
      </c>
      <c r="AT666" s="383">
        <v>69982</v>
      </c>
      <c r="AU666" s="381">
        <v>59500</v>
      </c>
      <c r="AV666" s="382">
        <v>78550</v>
      </c>
      <c r="AW666" s="382">
        <v>83310</v>
      </c>
      <c r="AX666" s="382">
        <v>88070</v>
      </c>
      <c r="AY666" s="382">
        <v>92830</v>
      </c>
      <c r="AZ666" s="382">
        <v>97590</v>
      </c>
      <c r="BA666" s="382">
        <v>102350</v>
      </c>
      <c r="BB666" s="382">
        <v>107110</v>
      </c>
      <c r="BC666" s="383">
        <v>111870</v>
      </c>
      <c r="BE666">
        <v>40950</v>
      </c>
      <c r="BF666">
        <v>54100</v>
      </c>
      <c r="BG666">
        <v>57376</v>
      </c>
      <c r="BH666">
        <v>60652</v>
      </c>
      <c r="BI666">
        <v>63928</v>
      </c>
      <c r="BJ666">
        <v>67204</v>
      </c>
      <c r="BK666">
        <v>70480</v>
      </c>
      <c r="BL666">
        <v>73756</v>
      </c>
      <c r="BM666">
        <v>77032</v>
      </c>
      <c r="BN666">
        <v>65500</v>
      </c>
      <c r="BO666">
        <v>86450</v>
      </c>
      <c r="BP666">
        <v>91690</v>
      </c>
      <c r="BQ666">
        <v>96930</v>
      </c>
      <c r="BR666">
        <v>102170</v>
      </c>
      <c r="BS666">
        <v>107410</v>
      </c>
      <c r="BT666">
        <v>112650</v>
      </c>
      <c r="BU666">
        <v>117890</v>
      </c>
      <c r="BV666">
        <v>123130</v>
      </c>
    </row>
    <row r="667" spans="1:74" x14ac:dyDescent="0.35">
      <c r="A667" s="298" t="s">
        <v>857</v>
      </c>
      <c r="C667" s="300">
        <v>32650</v>
      </c>
      <c r="D667" s="300">
        <v>32650</v>
      </c>
      <c r="E667" s="300">
        <v>37547.5</v>
      </c>
      <c r="F667" s="300">
        <v>37547.5</v>
      </c>
      <c r="G667" s="300">
        <v>37547.5</v>
      </c>
      <c r="H667" s="300">
        <v>37547.5</v>
      </c>
      <c r="I667" s="300">
        <v>38900</v>
      </c>
      <c r="J667" s="300">
        <v>41400</v>
      </c>
      <c r="K667" s="300">
        <v>43900</v>
      </c>
      <c r="L667" s="300">
        <v>46400</v>
      </c>
      <c r="M667" s="300">
        <v>48950</v>
      </c>
      <c r="N667" s="300">
        <v>51450</v>
      </c>
      <c r="O667" s="300">
        <v>53950</v>
      </c>
      <c r="P667" s="300">
        <v>56450</v>
      </c>
      <c r="Q667" s="300">
        <v>58950</v>
      </c>
      <c r="S667" s="381">
        <v>31400</v>
      </c>
      <c r="T667" s="382">
        <v>41450</v>
      </c>
      <c r="U667" s="382">
        <v>43962</v>
      </c>
      <c r="V667" s="382">
        <v>46474</v>
      </c>
      <c r="W667" s="382">
        <v>48986</v>
      </c>
      <c r="X667" s="382">
        <v>51498</v>
      </c>
      <c r="Y667" s="382">
        <v>54010</v>
      </c>
      <c r="Z667" s="382">
        <v>56522</v>
      </c>
      <c r="AA667" s="383">
        <v>59034</v>
      </c>
      <c r="AB667" s="381">
        <v>50250</v>
      </c>
      <c r="AC667" s="382">
        <v>66350</v>
      </c>
      <c r="AD667" s="382">
        <v>70370</v>
      </c>
      <c r="AE667" s="382">
        <v>74390</v>
      </c>
      <c r="AF667" s="382">
        <v>78410</v>
      </c>
      <c r="AG667" s="382">
        <v>82430</v>
      </c>
      <c r="AH667" s="382">
        <v>86450</v>
      </c>
      <c r="AI667" s="382">
        <v>90470</v>
      </c>
      <c r="AJ667" s="383">
        <v>94490</v>
      </c>
      <c r="AL667" s="381">
        <v>31400</v>
      </c>
      <c r="AM667" s="382">
        <v>41450</v>
      </c>
      <c r="AN667" s="382">
        <v>43962</v>
      </c>
      <c r="AO667" s="382">
        <v>46474</v>
      </c>
      <c r="AP667" s="382">
        <v>48986</v>
      </c>
      <c r="AQ667" s="382">
        <v>51498</v>
      </c>
      <c r="AR667" s="382">
        <v>54010</v>
      </c>
      <c r="AS667" s="382">
        <v>56522</v>
      </c>
      <c r="AT667" s="383">
        <v>59034</v>
      </c>
      <c r="AU667" s="381">
        <v>50250</v>
      </c>
      <c r="AV667" s="382">
        <v>66350</v>
      </c>
      <c r="AW667" s="382">
        <v>70370</v>
      </c>
      <c r="AX667" s="382">
        <v>74390</v>
      </c>
      <c r="AY667" s="382">
        <v>78410</v>
      </c>
      <c r="AZ667" s="382">
        <v>82430</v>
      </c>
      <c r="BA667" s="382">
        <v>86450</v>
      </c>
      <c r="BB667" s="382">
        <v>90470</v>
      </c>
      <c r="BC667" s="383">
        <v>94490</v>
      </c>
      <c r="BE667">
        <v>34950</v>
      </c>
      <c r="BF667">
        <v>46150</v>
      </c>
      <c r="BG667">
        <v>48946</v>
      </c>
      <c r="BH667">
        <v>51742</v>
      </c>
      <c r="BI667">
        <v>54538</v>
      </c>
      <c r="BJ667">
        <v>57334</v>
      </c>
      <c r="BK667">
        <v>60130</v>
      </c>
      <c r="BL667">
        <v>62926</v>
      </c>
      <c r="BM667">
        <v>65722</v>
      </c>
      <c r="BN667">
        <v>55900</v>
      </c>
      <c r="BO667">
        <v>73800</v>
      </c>
      <c r="BP667">
        <v>78272</v>
      </c>
      <c r="BQ667">
        <v>82744</v>
      </c>
      <c r="BR667">
        <v>87216</v>
      </c>
      <c r="BS667">
        <v>91688</v>
      </c>
      <c r="BT667">
        <v>96160</v>
      </c>
      <c r="BU667">
        <v>100632</v>
      </c>
      <c r="BV667">
        <v>105104</v>
      </c>
    </row>
    <row r="668" spans="1:74" x14ac:dyDescent="0.35">
      <c r="A668" s="298" t="s">
        <v>858</v>
      </c>
      <c r="C668" s="300">
        <v>32650</v>
      </c>
      <c r="D668" s="300">
        <v>32650</v>
      </c>
      <c r="E668" s="300">
        <v>37547.5</v>
      </c>
      <c r="F668" s="300">
        <v>37547.5</v>
      </c>
      <c r="G668" s="300">
        <v>37547.5</v>
      </c>
      <c r="H668" s="300">
        <v>37547.5</v>
      </c>
      <c r="I668" s="300">
        <v>37547.5</v>
      </c>
      <c r="J668" s="300">
        <v>37800</v>
      </c>
      <c r="K668" s="300">
        <v>40050</v>
      </c>
      <c r="L668" s="300">
        <v>42350</v>
      </c>
      <c r="M668" s="300">
        <v>44650</v>
      </c>
      <c r="N668" s="300">
        <v>46950</v>
      </c>
      <c r="O668" s="300">
        <v>49200</v>
      </c>
      <c r="P668" s="300">
        <v>51500</v>
      </c>
      <c r="Q668" s="300">
        <v>53800</v>
      </c>
      <c r="S668" s="381">
        <v>28600</v>
      </c>
      <c r="T668" s="382">
        <v>37800</v>
      </c>
      <c r="U668" s="382">
        <v>40088</v>
      </c>
      <c r="V668" s="382">
        <v>42376</v>
      </c>
      <c r="W668" s="382">
        <v>44664</v>
      </c>
      <c r="X668" s="382">
        <v>46952</v>
      </c>
      <c r="Y668" s="382">
        <v>49240</v>
      </c>
      <c r="Z668" s="382">
        <v>51528</v>
      </c>
      <c r="AA668" s="383">
        <v>53816</v>
      </c>
      <c r="AB668" s="381">
        <v>45750</v>
      </c>
      <c r="AC668" s="382">
        <v>60400</v>
      </c>
      <c r="AD668" s="382">
        <v>64060</v>
      </c>
      <c r="AE668" s="382">
        <v>67720</v>
      </c>
      <c r="AF668" s="382">
        <v>71380</v>
      </c>
      <c r="AG668" s="382">
        <v>75040</v>
      </c>
      <c r="AH668" s="382">
        <v>78700</v>
      </c>
      <c r="AI668" s="382">
        <v>82360</v>
      </c>
      <c r="AJ668" s="383">
        <v>86020</v>
      </c>
      <c r="AL668" s="381">
        <v>29650</v>
      </c>
      <c r="AM668" s="382">
        <v>39150</v>
      </c>
      <c r="AN668" s="382">
        <v>41522</v>
      </c>
      <c r="AO668" s="382">
        <v>43894</v>
      </c>
      <c r="AP668" s="382">
        <v>46266</v>
      </c>
      <c r="AQ668" s="382">
        <v>48638</v>
      </c>
      <c r="AR668" s="382">
        <v>51010</v>
      </c>
      <c r="AS668" s="382">
        <v>53382</v>
      </c>
      <c r="AT668" s="383">
        <v>55754</v>
      </c>
      <c r="AU668" s="381">
        <v>47450</v>
      </c>
      <c r="AV668" s="382">
        <v>62650</v>
      </c>
      <c r="AW668" s="382">
        <v>66446</v>
      </c>
      <c r="AX668" s="382">
        <v>70242</v>
      </c>
      <c r="AY668" s="382">
        <v>74038</v>
      </c>
      <c r="AZ668" s="382">
        <v>77834</v>
      </c>
      <c r="BA668" s="382">
        <v>81630</v>
      </c>
      <c r="BB668" s="382">
        <v>85426</v>
      </c>
      <c r="BC668" s="383">
        <v>89222</v>
      </c>
      <c r="BE668">
        <v>32350</v>
      </c>
      <c r="BF668">
        <v>42750</v>
      </c>
      <c r="BG668">
        <v>45338</v>
      </c>
      <c r="BH668">
        <v>47926</v>
      </c>
      <c r="BI668">
        <v>50514</v>
      </c>
      <c r="BJ668">
        <v>53102</v>
      </c>
      <c r="BK668">
        <v>55690</v>
      </c>
      <c r="BL668">
        <v>58278</v>
      </c>
      <c r="BM668">
        <v>60866</v>
      </c>
      <c r="BN668">
        <v>51750</v>
      </c>
      <c r="BO668">
        <v>68300</v>
      </c>
      <c r="BP668">
        <v>72440</v>
      </c>
      <c r="BQ668">
        <v>76580</v>
      </c>
      <c r="BR668">
        <v>80720</v>
      </c>
      <c r="BS668">
        <v>84860</v>
      </c>
      <c r="BT668">
        <v>89000</v>
      </c>
      <c r="BU668">
        <v>93140</v>
      </c>
      <c r="BV668">
        <v>97280</v>
      </c>
    </row>
    <row r="669" spans="1:74" x14ac:dyDescent="0.35">
      <c r="A669" s="298" t="s">
        <v>859</v>
      </c>
      <c r="C669" s="300">
        <v>32650</v>
      </c>
      <c r="D669" s="300">
        <v>32650</v>
      </c>
      <c r="E669" s="300">
        <v>37547.5</v>
      </c>
      <c r="F669" s="300">
        <v>37547.5</v>
      </c>
      <c r="G669" s="300">
        <v>37547.5</v>
      </c>
      <c r="H669" s="300">
        <v>37547.5</v>
      </c>
      <c r="I669" s="300">
        <v>37547.5</v>
      </c>
      <c r="J669" s="300">
        <v>37800</v>
      </c>
      <c r="K669" s="300">
        <v>40050</v>
      </c>
      <c r="L669" s="300">
        <v>42350</v>
      </c>
      <c r="M669" s="300">
        <v>44650</v>
      </c>
      <c r="N669" s="300">
        <v>46950</v>
      </c>
      <c r="O669" s="300">
        <v>49200</v>
      </c>
      <c r="P669" s="300">
        <v>51500</v>
      </c>
      <c r="Q669" s="300">
        <v>53800</v>
      </c>
      <c r="S669" s="381">
        <v>28600</v>
      </c>
      <c r="T669" s="382">
        <v>37800</v>
      </c>
      <c r="U669" s="382">
        <v>40088</v>
      </c>
      <c r="V669" s="382">
        <v>42376</v>
      </c>
      <c r="W669" s="382">
        <v>44664</v>
      </c>
      <c r="X669" s="382">
        <v>46952</v>
      </c>
      <c r="Y669" s="382">
        <v>49240</v>
      </c>
      <c r="Z669" s="382">
        <v>51528</v>
      </c>
      <c r="AA669" s="383">
        <v>53816</v>
      </c>
      <c r="AB669" s="381">
        <v>45750</v>
      </c>
      <c r="AC669" s="382">
        <v>60400</v>
      </c>
      <c r="AD669" s="382">
        <v>64060</v>
      </c>
      <c r="AE669" s="382">
        <v>67720</v>
      </c>
      <c r="AF669" s="382">
        <v>71380</v>
      </c>
      <c r="AG669" s="382">
        <v>75040</v>
      </c>
      <c r="AH669" s="382">
        <v>78700</v>
      </c>
      <c r="AI669" s="382">
        <v>82360</v>
      </c>
      <c r="AJ669" s="383">
        <v>86020</v>
      </c>
      <c r="AL669" s="381">
        <v>29650</v>
      </c>
      <c r="AM669" s="382">
        <v>39150</v>
      </c>
      <c r="AN669" s="382">
        <v>41522</v>
      </c>
      <c r="AO669" s="382">
        <v>43894</v>
      </c>
      <c r="AP669" s="382">
        <v>46266</v>
      </c>
      <c r="AQ669" s="382">
        <v>48638</v>
      </c>
      <c r="AR669" s="382">
        <v>51010</v>
      </c>
      <c r="AS669" s="382">
        <v>53382</v>
      </c>
      <c r="AT669" s="383">
        <v>55754</v>
      </c>
      <c r="AU669" s="381">
        <v>47450</v>
      </c>
      <c r="AV669" s="382">
        <v>62650</v>
      </c>
      <c r="AW669" s="382">
        <v>66446</v>
      </c>
      <c r="AX669" s="382">
        <v>70242</v>
      </c>
      <c r="AY669" s="382">
        <v>74038</v>
      </c>
      <c r="AZ669" s="382">
        <v>77834</v>
      </c>
      <c r="BA669" s="382">
        <v>81630</v>
      </c>
      <c r="BB669" s="382">
        <v>85426</v>
      </c>
      <c r="BC669" s="383">
        <v>89222</v>
      </c>
      <c r="BE669">
        <v>32350</v>
      </c>
      <c r="BF669">
        <v>42750</v>
      </c>
      <c r="BG669">
        <v>45338</v>
      </c>
      <c r="BH669">
        <v>47926</v>
      </c>
      <c r="BI669">
        <v>50514</v>
      </c>
      <c r="BJ669">
        <v>53102</v>
      </c>
      <c r="BK669">
        <v>55690</v>
      </c>
      <c r="BL669">
        <v>58278</v>
      </c>
      <c r="BM669">
        <v>60866</v>
      </c>
      <c r="BN669">
        <v>51750</v>
      </c>
      <c r="BO669">
        <v>68300</v>
      </c>
      <c r="BP669">
        <v>72440</v>
      </c>
      <c r="BQ669">
        <v>76580</v>
      </c>
      <c r="BR669">
        <v>80720</v>
      </c>
      <c r="BS669">
        <v>84860</v>
      </c>
      <c r="BT669">
        <v>89000</v>
      </c>
      <c r="BU669">
        <v>93140</v>
      </c>
      <c r="BV669">
        <v>97280</v>
      </c>
    </row>
    <row r="670" spans="1:74" x14ac:dyDescent="0.35">
      <c r="A670" s="298" t="s">
        <v>860</v>
      </c>
      <c r="C670" s="300">
        <v>32650</v>
      </c>
      <c r="D670" s="300">
        <v>32650</v>
      </c>
      <c r="E670" s="300">
        <v>37547.5</v>
      </c>
      <c r="F670" s="300">
        <v>37547.5</v>
      </c>
      <c r="G670" s="300">
        <v>37547.5</v>
      </c>
      <c r="H670" s="300">
        <v>37547.5</v>
      </c>
      <c r="I670" s="300">
        <v>37547.5</v>
      </c>
      <c r="J670" s="300">
        <v>39550</v>
      </c>
      <c r="K670" s="300">
        <v>41950</v>
      </c>
      <c r="L670" s="300">
        <v>44350</v>
      </c>
      <c r="M670" s="300">
        <v>46750</v>
      </c>
      <c r="N670" s="300">
        <v>49150</v>
      </c>
      <c r="O670" s="300">
        <v>51550</v>
      </c>
      <c r="P670" s="300">
        <v>53950</v>
      </c>
      <c r="Q670" s="300">
        <v>56350</v>
      </c>
      <c r="S670" s="381">
        <v>29950</v>
      </c>
      <c r="T670" s="382">
        <v>39550</v>
      </c>
      <c r="U670" s="382">
        <v>41946</v>
      </c>
      <c r="V670" s="382">
        <v>44342</v>
      </c>
      <c r="W670" s="382">
        <v>46738</v>
      </c>
      <c r="X670" s="382">
        <v>49134</v>
      </c>
      <c r="Y670" s="382">
        <v>51530</v>
      </c>
      <c r="Z670" s="382">
        <v>53926</v>
      </c>
      <c r="AA670" s="383">
        <v>56322</v>
      </c>
      <c r="AB670" s="381">
        <v>47900</v>
      </c>
      <c r="AC670" s="382">
        <v>63250</v>
      </c>
      <c r="AD670" s="382">
        <v>67082</v>
      </c>
      <c r="AE670" s="382">
        <v>70914</v>
      </c>
      <c r="AF670" s="382">
        <v>74746</v>
      </c>
      <c r="AG670" s="382">
        <v>78578</v>
      </c>
      <c r="AH670" s="382">
        <v>82410</v>
      </c>
      <c r="AI670" s="382">
        <v>86242</v>
      </c>
      <c r="AJ670" s="383">
        <v>90074</v>
      </c>
      <c r="AL670" s="381">
        <v>29950</v>
      </c>
      <c r="AM670" s="382">
        <v>39550</v>
      </c>
      <c r="AN670" s="382">
        <v>41946</v>
      </c>
      <c r="AO670" s="382">
        <v>44342</v>
      </c>
      <c r="AP670" s="382">
        <v>46738</v>
      </c>
      <c r="AQ670" s="382">
        <v>49134</v>
      </c>
      <c r="AR670" s="382">
        <v>51530</v>
      </c>
      <c r="AS670" s="382">
        <v>53926</v>
      </c>
      <c r="AT670" s="383">
        <v>56322</v>
      </c>
      <c r="AU670" s="381">
        <v>47900</v>
      </c>
      <c r="AV670" s="382">
        <v>63250</v>
      </c>
      <c r="AW670" s="382">
        <v>67082</v>
      </c>
      <c r="AX670" s="382">
        <v>70914</v>
      </c>
      <c r="AY670" s="382">
        <v>74746</v>
      </c>
      <c r="AZ670" s="382">
        <v>78578</v>
      </c>
      <c r="BA670" s="382">
        <v>82410</v>
      </c>
      <c r="BB670" s="382">
        <v>86242</v>
      </c>
      <c r="BC670" s="383">
        <v>90074</v>
      </c>
      <c r="BE670">
        <v>32350</v>
      </c>
      <c r="BF670">
        <v>42750</v>
      </c>
      <c r="BG670">
        <v>45338</v>
      </c>
      <c r="BH670">
        <v>47926</v>
      </c>
      <c r="BI670">
        <v>50514</v>
      </c>
      <c r="BJ670">
        <v>53102</v>
      </c>
      <c r="BK670">
        <v>55690</v>
      </c>
      <c r="BL670">
        <v>58278</v>
      </c>
      <c r="BM670">
        <v>60866</v>
      </c>
      <c r="BN670">
        <v>51750</v>
      </c>
      <c r="BO670">
        <v>68300</v>
      </c>
      <c r="BP670">
        <v>72440</v>
      </c>
      <c r="BQ670">
        <v>76580</v>
      </c>
      <c r="BR670">
        <v>80720</v>
      </c>
      <c r="BS670">
        <v>84860</v>
      </c>
      <c r="BT670">
        <v>89000</v>
      </c>
      <c r="BU670">
        <v>93140</v>
      </c>
      <c r="BV670">
        <v>97280</v>
      </c>
    </row>
    <row r="671" spans="1:74" x14ac:dyDescent="0.35">
      <c r="A671" s="298" t="s">
        <v>861</v>
      </c>
      <c r="C671" s="300">
        <v>37200</v>
      </c>
      <c r="D671" s="300">
        <v>37200</v>
      </c>
      <c r="E671" s="300">
        <v>42780</v>
      </c>
      <c r="F671" s="300">
        <v>42780</v>
      </c>
      <c r="G671" s="300">
        <v>42780</v>
      </c>
      <c r="H671" s="300">
        <v>43200</v>
      </c>
      <c r="I671" s="300">
        <v>46150</v>
      </c>
      <c r="J671" s="300">
        <v>49150</v>
      </c>
      <c r="K671" s="300">
        <v>52100</v>
      </c>
      <c r="L671" s="300">
        <v>55100</v>
      </c>
      <c r="M671" s="300">
        <v>58050</v>
      </c>
      <c r="N671" s="300">
        <v>61050</v>
      </c>
      <c r="O671" s="300">
        <v>64000</v>
      </c>
      <c r="P671" s="300">
        <v>67000</v>
      </c>
      <c r="Q671" s="300">
        <v>69950</v>
      </c>
      <c r="S671" s="381">
        <v>37200</v>
      </c>
      <c r="T671" s="382">
        <v>49150</v>
      </c>
      <c r="U671" s="382">
        <v>52126</v>
      </c>
      <c r="V671" s="382">
        <v>55102</v>
      </c>
      <c r="W671" s="382">
        <v>58078</v>
      </c>
      <c r="X671" s="382">
        <v>61054</v>
      </c>
      <c r="Y671" s="382">
        <v>64030</v>
      </c>
      <c r="Z671" s="382">
        <v>67006</v>
      </c>
      <c r="AA671" s="383">
        <v>69982</v>
      </c>
      <c r="AB671" s="381">
        <v>59500</v>
      </c>
      <c r="AC671" s="382">
        <v>78550</v>
      </c>
      <c r="AD671" s="382">
        <v>83310</v>
      </c>
      <c r="AE671" s="382">
        <v>88070</v>
      </c>
      <c r="AF671" s="382">
        <v>92830</v>
      </c>
      <c r="AG671" s="382">
        <v>97590</v>
      </c>
      <c r="AH671" s="382">
        <v>102350</v>
      </c>
      <c r="AI671" s="382">
        <v>107110</v>
      </c>
      <c r="AJ671" s="383">
        <v>111870</v>
      </c>
      <c r="AL671" s="381">
        <v>37200</v>
      </c>
      <c r="AM671" s="382">
        <v>49150</v>
      </c>
      <c r="AN671" s="382">
        <v>52126</v>
      </c>
      <c r="AO671" s="382">
        <v>55102</v>
      </c>
      <c r="AP671" s="382">
        <v>58078</v>
      </c>
      <c r="AQ671" s="382">
        <v>61054</v>
      </c>
      <c r="AR671" s="382">
        <v>64030</v>
      </c>
      <c r="AS671" s="382">
        <v>67006</v>
      </c>
      <c r="AT671" s="383">
        <v>69982</v>
      </c>
      <c r="AU671" s="381">
        <v>59500</v>
      </c>
      <c r="AV671" s="382">
        <v>78550</v>
      </c>
      <c r="AW671" s="382">
        <v>83310</v>
      </c>
      <c r="AX671" s="382">
        <v>88070</v>
      </c>
      <c r="AY671" s="382">
        <v>92830</v>
      </c>
      <c r="AZ671" s="382">
        <v>97590</v>
      </c>
      <c r="BA671" s="382">
        <v>102350</v>
      </c>
      <c r="BB671" s="382">
        <v>107110</v>
      </c>
      <c r="BC671" s="383">
        <v>111870</v>
      </c>
      <c r="BE671">
        <v>40950</v>
      </c>
      <c r="BF671">
        <v>54100</v>
      </c>
      <c r="BG671">
        <v>57376</v>
      </c>
      <c r="BH671">
        <v>60652</v>
      </c>
      <c r="BI671">
        <v>63928</v>
      </c>
      <c r="BJ671">
        <v>67204</v>
      </c>
      <c r="BK671">
        <v>70480</v>
      </c>
      <c r="BL671">
        <v>73756</v>
      </c>
      <c r="BM671">
        <v>77032</v>
      </c>
      <c r="BN671">
        <v>65500</v>
      </c>
      <c r="BO671">
        <v>86450</v>
      </c>
      <c r="BP671">
        <v>91690</v>
      </c>
      <c r="BQ671">
        <v>96930</v>
      </c>
      <c r="BR671">
        <v>102170</v>
      </c>
      <c r="BS671">
        <v>107410</v>
      </c>
      <c r="BT671">
        <v>112650</v>
      </c>
      <c r="BU671">
        <v>117890</v>
      </c>
      <c r="BV671">
        <v>123130</v>
      </c>
    </row>
    <row r="672" spans="1:74" x14ac:dyDescent="0.35">
      <c r="A672" s="298" t="s">
        <v>862</v>
      </c>
      <c r="C672" s="300">
        <v>32650</v>
      </c>
      <c r="D672" s="300">
        <v>32650</v>
      </c>
      <c r="E672" s="300">
        <v>37547.5</v>
      </c>
      <c r="F672" s="300">
        <v>37547.5</v>
      </c>
      <c r="G672" s="300">
        <v>37547.5</v>
      </c>
      <c r="H672" s="300">
        <v>37547.5</v>
      </c>
      <c r="I672" s="300">
        <v>37900</v>
      </c>
      <c r="J672" s="300">
        <v>40350</v>
      </c>
      <c r="K672" s="300">
        <v>42800</v>
      </c>
      <c r="L672" s="300">
        <v>45250</v>
      </c>
      <c r="M672" s="300">
        <v>47700</v>
      </c>
      <c r="N672" s="300">
        <v>50150</v>
      </c>
      <c r="O672" s="300">
        <v>52550</v>
      </c>
      <c r="P672" s="300">
        <v>55000</v>
      </c>
      <c r="Q672" s="300">
        <v>57450</v>
      </c>
      <c r="S672" s="381">
        <v>30550</v>
      </c>
      <c r="T672" s="382">
        <v>40350</v>
      </c>
      <c r="U672" s="382">
        <v>42794</v>
      </c>
      <c r="V672" s="382">
        <v>45238</v>
      </c>
      <c r="W672" s="382">
        <v>47682</v>
      </c>
      <c r="X672" s="382">
        <v>50126</v>
      </c>
      <c r="Y672" s="382">
        <v>52570</v>
      </c>
      <c r="Z672" s="382">
        <v>55014</v>
      </c>
      <c r="AA672" s="383">
        <v>57458</v>
      </c>
      <c r="AB672" s="381">
        <v>48900</v>
      </c>
      <c r="AC672" s="382">
        <v>64550</v>
      </c>
      <c r="AD672" s="382">
        <v>68462</v>
      </c>
      <c r="AE672" s="382">
        <v>72374</v>
      </c>
      <c r="AF672" s="382">
        <v>76286</v>
      </c>
      <c r="AG672" s="382">
        <v>80198</v>
      </c>
      <c r="AH672" s="382">
        <v>84110</v>
      </c>
      <c r="AI672" s="382">
        <v>88022</v>
      </c>
      <c r="AJ672" s="383">
        <v>91934</v>
      </c>
      <c r="AL672" s="381">
        <v>30550</v>
      </c>
      <c r="AM672" s="382">
        <v>40350</v>
      </c>
      <c r="AN672" s="382">
        <v>42794</v>
      </c>
      <c r="AO672" s="382">
        <v>45238</v>
      </c>
      <c r="AP672" s="382">
        <v>47682</v>
      </c>
      <c r="AQ672" s="382">
        <v>50126</v>
      </c>
      <c r="AR672" s="382">
        <v>52570</v>
      </c>
      <c r="AS672" s="382">
        <v>55014</v>
      </c>
      <c r="AT672" s="383">
        <v>57458</v>
      </c>
      <c r="AU672" s="381">
        <v>48900</v>
      </c>
      <c r="AV672" s="382">
        <v>64550</v>
      </c>
      <c r="AW672" s="382">
        <v>68462</v>
      </c>
      <c r="AX672" s="382">
        <v>72374</v>
      </c>
      <c r="AY672" s="382">
        <v>76286</v>
      </c>
      <c r="AZ672" s="382">
        <v>80198</v>
      </c>
      <c r="BA672" s="382">
        <v>84110</v>
      </c>
      <c r="BB672" s="382">
        <v>88022</v>
      </c>
      <c r="BC672" s="383">
        <v>91934</v>
      </c>
      <c r="BE672">
        <v>32350</v>
      </c>
      <c r="BF672">
        <v>42750</v>
      </c>
      <c r="BG672">
        <v>45338</v>
      </c>
      <c r="BH672">
        <v>47926</v>
      </c>
      <c r="BI672">
        <v>50514</v>
      </c>
      <c r="BJ672">
        <v>53102</v>
      </c>
      <c r="BK672">
        <v>55690</v>
      </c>
      <c r="BL672">
        <v>58278</v>
      </c>
      <c r="BM672">
        <v>60866</v>
      </c>
      <c r="BN672">
        <v>51750</v>
      </c>
      <c r="BO672">
        <v>68300</v>
      </c>
      <c r="BP672">
        <v>72440</v>
      </c>
      <c r="BQ672">
        <v>76580</v>
      </c>
      <c r="BR672">
        <v>80720</v>
      </c>
      <c r="BS672">
        <v>84860</v>
      </c>
      <c r="BT672">
        <v>89000</v>
      </c>
      <c r="BU672">
        <v>93140</v>
      </c>
      <c r="BV672">
        <v>97280</v>
      </c>
    </row>
    <row r="673" spans="1:74" x14ac:dyDescent="0.35">
      <c r="A673" s="298" t="s">
        <v>863</v>
      </c>
      <c r="C673" s="300">
        <v>32650</v>
      </c>
      <c r="D673" s="300">
        <v>32650</v>
      </c>
      <c r="E673" s="300">
        <v>37547.5</v>
      </c>
      <c r="F673" s="300">
        <v>37547.5</v>
      </c>
      <c r="G673" s="300">
        <v>37547.5</v>
      </c>
      <c r="H673" s="300">
        <v>38950</v>
      </c>
      <c r="I673" s="300">
        <v>41650</v>
      </c>
      <c r="J673" s="300">
        <v>44300</v>
      </c>
      <c r="K673" s="300">
        <v>47000</v>
      </c>
      <c r="L673" s="300">
        <v>49700</v>
      </c>
      <c r="M673" s="300">
        <v>52350</v>
      </c>
      <c r="N673" s="300">
        <v>55050</v>
      </c>
      <c r="O673" s="300">
        <v>57750</v>
      </c>
      <c r="P673" s="300">
        <v>60400</v>
      </c>
      <c r="Q673" s="300">
        <v>63100</v>
      </c>
      <c r="S673" s="381">
        <v>33800</v>
      </c>
      <c r="T673" s="382">
        <v>44650</v>
      </c>
      <c r="U673" s="382">
        <v>47354</v>
      </c>
      <c r="V673" s="382">
        <v>50058</v>
      </c>
      <c r="W673" s="382">
        <v>52762</v>
      </c>
      <c r="X673" s="382">
        <v>55466</v>
      </c>
      <c r="Y673" s="382">
        <v>58170</v>
      </c>
      <c r="Z673" s="382">
        <v>60874</v>
      </c>
      <c r="AA673" s="383">
        <v>63578</v>
      </c>
      <c r="AB673" s="381">
        <v>54100</v>
      </c>
      <c r="AC673" s="382">
        <v>71400</v>
      </c>
      <c r="AD673" s="382">
        <v>75728</v>
      </c>
      <c r="AE673" s="382">
        <v>80056</v>
      </c>
      <c r="AF673" s="382">
        <v>84384</v>
      </c>
      <c r="AG673" s="382">
        <v>88712</v>
      </c>
      <c r="AH673" s="382">
        <v>93040</v>
      </c>
      <c r="AI673" s="382">
        <v>97368</v>
      </c>
      <c r="AJ673" s="383">
        <v>101696</v>
      </c>
      <c r="AL673" s="381">
        <v>33800</v>
      </c>
      <c r="AM673" s="382">
        <v>44650</v>
      </c>
      <c r="AN673" s="382">
        <v>47354</v>
      </c>
      <c r="AO673" s="382">
        <v>50058</v>
      </c>
      <c r="AP673" s="382">
        <v>52762</v>
      </c>
      <c r="AQ673" s="382">
        <v>55466</v>
      </c>
      <c r="AR673" s="382">
        <v>58170</v>
      </c>
      <c r="AS673" s="382">
        <v>60874</v>
      </c>
      <c r="AT673" s="383">
        <v>63578</v>
      </c>
      <c r="AU673" s="381">
        <v>54100</v>
      </c>
      <c r="AV673" s="382">
        <v>71400</v>
      </c>
      <c r="AW673" s="382">
        <v>75728</v>
      </c>
      <c r="AX673" s="382">
        <v>80056</v>
      </c>
      <c r="AY673" s="382">
        <v>84384</v>
      </c>
      <c r="AZ673" s="382">
        <v>88712</v>
      </c>
      <c r="BA673" s="382">
        <v>93040</v>
      </c>
      <c r="BB673" s="382">
        <v>97368</v>
      </c>
      <c r="BC673" s="383">
        <v>101696</v>
      </c>
      <c r="BE673">
        <v>33800</v>
      </c>
      <c r="BF673">
        <v>44650</v>
      </c>
      <c r="BG673">
        <v>47354</v>
      </c>
      <c r="BH673">
        <v>50058</v>
      </c>
      <c r="BI673">
        <v>52762</v>
      </c>
      <c r="BJ673">
        <v>55466</v>
      </c>
      <c r="BK673">
        <v>58170</v>
      </c>
      <c r="BL673">
        <v>60874</v>
      </c>
      <c r="BM673">
        <v>63578</v>
      </c>
      <c r="BN673">
        <v>54100</v>
      </c>
      <c r="BO673">
        <v>71400</v>
      </c>
      <c r="BP673">
        <v>75728</v>
      </c>
      <c r="BQ673">
        <v>80056</v>
      </c>
      <c r="BR673">
        <v>84384</v>
      </c>
      <c r="BS673">
        <v>88712</v>
      </c>
      <c r="BT673">
        <v>93040</v>
      </c>
      <c r="BU673">
        <v>97368</v>
      </c>
      <c r="BV673">
        <v>101696</v>
      </c>
    </row>
    <row r="674" spans="1:74" x14ac:dyDescent="0.35">
      <c r="A674" s="298" t="s">
        <v>864</v>
      </c>
      <c r="C674" s="300">
        <v>32650</v>
      </c>
      <c r="D674" s="300">
        <v>32650</v>
      </c>
      <c r="E674" s="300">
        <v>37547.5</v>
      </c>
      <c r="F674" s="300">
        <v>37547.5</v>
      </c>
      <c r="G674" s="300">
        <v>37547.5</v>
      </c>
      <c r="H674" s="300">
        <v>37547.5</v>
      </c>
      <c r="I674" s="300">
        <v>37547.5</v>
      </c>
      <c r="J674" s="300">
        <v>39750</v>
      </c>
      <c r="K674" s="300">
        <v>42150</v>
      </c>
      <c r="L674" s="300">
        <v>44550</v>
      </c>
      <c r="M674" s="300">
        <v>47000</v>
      </c>
      <c r="N674" s="300">
        <v>49400</v>
      </c>
      <c r="O674" s="300">
        <v>51800</v>
      </c>
      <c r="P674" s="300">
        <v>54200</v>
      </c>
      <c r="Q674" s="300">
        <v>56600</v>
      </c>
      <c r="S674" s="381">
        <v>30800</v>
      </c>
      <c r="T674" s="382">
        <v>40700</v>
      </c>
      <c r="U674" s="382">
        <v>43164</v>
      </c>
      <c r="V674" s="382">
        <v>45628</v>
      </c>
      <c r="W674" s="382">
        <v>48092</v>
      </c>
      <c r="X674" s="382">
        <v>50556</v>
      </c>
      <c r="Y674" s="382">
        <v>53020</v>
      </c>
      <c r="Z674" s="382">
        <v>55484</v>
      </c>
      <c r="AA674" s="383">
        <v>57948</v>
      </c>
      <c r="AB674" s="381">
        <v>49300</v>
      </c>
      <c r="AC674" s="382">
        <v>65100</v>
      </c>
      <c r="AD674" s="382">
        <v>69044</v>
      </c>
      <c r="AE674" s="382">
        <v>72988</v>
      </c>
      <c r="AF674" s="382">
        <v>76932</v>
      </c>
      <c r="AG674" s="382">
        <v>80876</v>
      </c>
      <c r="AH674" s="382">
        <v>84820</v>
      </c>
      <c r="AI674" s="382">
        <v>88764</v>
      </c>
      <c r="AJ674" s="383">
        <v>92708</v>
      </c>
      <c r="AL674" s="381">
        <v>30800</v>
      </c>
      <c r="AM674" s="382">
        <v>40700</v>
      </c>
      <c r="AN674" s="382">
        <v>43164</v>
      </c>
      <c r="AO674" s="382">
        <v>45628</v>
      </c>
      <c r="AP674" s="382">
        <v>48092</v>
      </c>
      <c r="AQ674" s="382">
        <v>50556</v>
      </c>
      <c r="AR674" s="382">
        <v>53020</v>
      </c>
      <c r="AS674" s="382">
        <v>55484</v>
      </c>
      <c r="AT674" s="383">
        <v>57948</v>
      </c>
      <c r="AU674" s="381">
        <v>49300</v>
      </c>
      <c r="AV674" s="382">
        <v>65100</v>
      </c>
      <c r="AW674" s="382">
        <v>69044</v>
      </c>
      <c r="AX674" s="382">
        <v>72988</v>
      </c>
      <c r="AY674" s="382">
        <v>76932</v>
      </c>
      <c r="AZ674" s="382">
        <v>80876</v>
      </c>
      <c r="BA674" s="382">
        <v>84820</v>
      </c>
      <c r="BB674" s="382">
        <v>88764</v>
      </c>
      <c r="BC674" s="383">
        <v>92708</v>
      </c>
      <c r="BE674">
        <v>32700</v>
      </c>
      <c r="BF674">
        <v>43200</v>
      </c>
      <c r="BG674">
        <v>45816</v>
      </c>
      <c r="BH674">
        <v>48432</v>
      </c>
      <c r="BI674">
        <v>51048</v>
      </c>
      <c r="BJ674">
        <v>53664</v>
      </c>
      <c r="BK674">
        <v>56280</v>
      </c>
      <c r="BL674">
        <v>58896</v>
      </c>
      <c r="BM674">
        <v>61512</v>
      </c>
      <c r="BN674">
        <v>52300</v>
      </c>
      <c r="BO674">
        <v>69050</v>
      </c>
      <c r="BP674">
        <v>73234</v>
      </c>
      <c r="BQ674">
        <v>77418</v>
      </c>
      <c r="BR674">
        <v>81602</v>
      </c>
      <c r="BS674">
        <v>85786</v>
      </c>
      <c r="BT674">
        <v>89970</v>
      </c>
      <c r="BU674">
        <v>94154</v>
      </c>
      <c r="BV674">
        <v>98338</v>
      </c>
    </row>
    <row r="675" spans="1:74" x14ac:dyDescent="0.35">
      <c r="A675" s="298" t="s">
        <v>865</v>
      </c>
      <c r="C675" s="300">
        <v>32650</v>
      </c>
      <c r="D675" s="300">
        <v>32650</v>
      </c>
      <c r="E675" s="300">
        <v>37547.5</v>
      </c>
      <c r="F675" s="300">
        <v>37547.5</v>
      </c>
      <c r="G675" s="300">
        <v>37547.5</v>
      </c>
      <c r="H675" s="300">
        <v>37547.5</v>
      </c>
      <c r="I675" s="300">
        <v>37547.5</v>
      </c>
      <c r="J675" s="300">
        <v>37800</v>
      </c>
      <c r="K675" s="300">
        <v>40050</v>
      </c>
      <c r="L675" s="300">
        <v>42350</v>
      </c>
      <c r="M675" s="300">
        <v>44650</v>
      </c>
      <c r="N675" s="300">
        <v>46950</v>
      </c>
      <c r="O675" s="300">
        <v>49200</v>
      </c>
      <c r="P675" s="300">
        <v>51500</v>
      </c>
      <c r="Q675" s="300">
        <v>53800</v>
      </c>
      <c r="S675" s="381">
        <v>28600</v>
      </c>
      <c r="T675" s="382">
        <v>37800</v>
      </c>
      <c r="U675" s="382">
        <v>40088</v>
      </c>
      <c r="V675" s="382">
        <v>42376</v>
      </c>
      <c r="W675" s="382">
        <v>44664</v>
      </c>
      <c r="X675" s="382">
        <v>46952</v>
      </c>
      <c r="Y675" s="382">
        <v>49240</v>
      </c>
      <c r="Z675" s="382">
        <v>51528</v>
      </c>
      <c r="AA675" s="383">
        <v>53816</v>
      </c>
      <c r="AB675" s="381">
        <v>45750</v>
      </c>
      <c r="AC675" s="382">
        <v>60400</v>
      </c>
      <c r="AD675" s="382">
        <v>64060</v>
      </c>
      <c r="AE675" s="382">
        <v>67720</v>
      </c>
      <c r="AF675" s="382">
        <v>71380</v>
      </c>
      <c r="AG675" s="382">
        <v>75040</v>
      </c>
      <c r="AH675" s="382">
        <v>78700</v>
      </c>
      <c r="AI675" s="382">
        <v>82360</v>
      </c>
      <c r="AJ675" s="383">
        <v>86020</v>
      </c>
      <c r="AL675" s="381">
        <v>29650</v>
      </c>
      <c r="AM675" s="382">
        <v>39150</v>
      </c>
      <c r="AN675" s="382">
        <v>41522</v>
      </c>
      <c r="AO675" s="382">
        <v>43894</v>
      </c>
      <c r="AP675" s="382">
        <v>46266</v>
      </c>
      <c r="AQ675" s="382">
        <v>48638</v>
      </c>
      <c r="AR675" s="382">
        <v>51010</v>
      </c>
      <c r="AS675" s="382">
        <v>53382</v>
      </c>
      <c r="AT675" s="383">
        <v>55754</v>
      </c>
      <c r="AU675" s="381">
        <v>47450</v>
      </c>
      <c r="AV675" s="382">
        <v>62650</v>
      </c>
      <c r="AW675" s="382">
        <v>66446</v>
      </c>
      <c r="AX675" s="382">
        <v>70242</v>
      </c>
      <c r="AY675" s="382">
        <v>74038</v>
      </c>
      <c r="AZ675" s="382">
        <v>77834</v>
      </c>
      <c r="BA675" s="382">
        <v>81630</v>
      </c>
      <c r="BB675" s="382">
        <v>85426</v>
      </c>
      <c r="BC675" s="383">
        <v>89222</v>
      </c>
      <c r="BE675">
        <v>32350</v>
      </c>
      <c r="BF675">
        <v>42750</v>
      </c>
      <c r="BG675">
        <v>45338</v>
      </c>
      <c r="BH675">
        <v>47926</v>
      </c>
      <c r="BI675">
        <v>50514</v>
      </c>
      <c r="BJ675">
        <v>53102</v>
      </c>
      <c r="BK675">
        <v>55690</v>
      </c>
      <c r="BL675">
        <v>58278</v>
      </c>
      <c r="BM675">
        <v>60866</v>
      </c>
      <c r="BN675">
        <v>51750</v>
      </c>
      <c r="BO675">
        <v>68300</v>
      </c>
      <c r="BP675">
        <v>72440</v>
      </c>
      <c r="BQ675">
        <v>76580</v>
      </c>
      <c r="BR675">
        <v>80720</v>
      </c>
      <c r="BS675">
        <v>84860</v>
      </c>
      <c r="BT675">
        <v>89000</v>
      </c>
      <c r="BU675">
        <v>93140</v>
      </c>
      <c r="BV675">
        <v>97280</v>
      </c>
    </row>
    <row r="676" spans="1:74" x14ac:dyDescent="0.35">
      <c r="A676" s="298" t="s">
        <v>866</v>
      </c>
      <c r="C676" s="300">
        <v>34300</v>
      </c>
      <c r="D676" s="300">
        <v>34300</v>
      </c>
      <c r="E676" s="300">
        <v>39445</v>
      </c>
      <c r="F676" s="300">
        <v>39445</v>
      </c>
      <c r="G676" s="300">
        <v>39445</v>
      </c>
      <c r="H676" s="300">
        <v>39800</v>
      </c>
      <c r="I676" s="300">
        <v>42550</v>
      </c>
      <c r="J676" s="300">
        <v>45300</v>
      </c>
      <c r="K676" s="300">
        <v>48050</v>
      </c>
      <c r="L676" s="300">
        <v>50800</v>
      </c>
      <c r="M676" s="300">
        <v>53550</v>
      </c>
      <c r="N676" s="300">
        <v>56300</v>
      </c>
      <c r="O676" s="300">
        <v>59000</v>
      </c>
      <c r="P676" s="300">
        <v>61750</v>
      </c>
      <c r="Q676" s="300">
        <v>64500</v>
      </c>
      <c r="S676" s="381">
        <v>34850</v>
      </c>
      <c r="T676" s="382">
        <v>46050</v>
      </c>
      <c r="U676" s="382">
        <v>48838</v>
      </c>
      <c r="V676" s="382">
        <v>51626</v>
      </c>
      <c r="W676" s="382">
        <v>54414</v>
      </c>
      <c r="X676" s="382">
        <v>57202</v>
      </c>
      <c r="Y676" s="382">
        <v>59990</v>
      </c>
      <c r="Z676" s="382">
        <v>62778</v>
      </c>
      <c r="AA676" s="383">
        <v>65566</v>
      </c>
      <c r="AB676" s="381">
        <v>55750</v>
      </c>
      <c r="AC676" s="382">
        <v>73600</v>
      </c>
      <c r="AD676" s="382">
        <v>78060</v>
      </c>
      <c r="AE676" s="382">
        <v>82520</v>
      </c>
      <c r="AF676" s="382">
        <v>86980</v>
      </c>
      <c r="AG676" s="382">
        <v>91440</v>
      </c>
      <c r="AH676" s="382">
        <v>95900</v>
      </c>
      <c r="AI676" s="382">
        <v>100360</v>
      </c>
      <c r="AJ676" s="383">
        <v>104820</v>
      </c>
      <c r="AL676" s="381">
        <v>36000</v>
      </c>
      <c r="AM676" s="382">
        <v>47550</v>
      </c>
      <c r="AN676" s="382">
        <v>50430</v>
      </c>
      <c r="AO676" s="382">
        <v>53310</v>
      </c>
      <c r="AP676" s="382">
        <v>56190</v>
      </c>
      <c r="AQ676" s="382">
        <v>59070</v>
      </c>
      <c r="AR676" s="382">
        <v>61950</v>
      </c>
      <c r="AS676" s="382">
        <v>64830</v>
      </c>
      <c r="AT676" s="383">
        <v>67710</v>
      </c>
      <c r="AU676" s="381">
        <v>57600</v>
      </c>
      <c r="AV676" s="382">
        <v>76050</v>
      </c>
      <c r="AW676" s="382">
        <v>80658</v>
      </c>
      <c r="AX676" s="382">
        <v>85266</v>
      </c>
      <c r="AY676" s="382">
        <v>89874</v>
      </c>
      <c r="AZ676" s="382">
        <v>94482</v>
      </c>
      <c r="BA676" s="382">
        <v>99090</v>
      </c>
      <c r="BB676" s="382">
        <v>103698</v>
      </c>
      <c r="BC676" s="383">
        <v>108306</v>
      </c>
      <c r="BE676">
        <v>40250</v>
      </c>
      <c r="BF676">
        <v>53150</v>
      </c>
      <c r="BG676">
        <v>56370</v>
      </c>
      <c r="BH676">
        <v>59590</v>
      </c>
      <c r="BI676">
        <v>62810</v>
      </c>
      <c r="BJ676">
        <v>66030</v>
      </c>
      <c r="BK676">
        <v>69250</v>
      </c>
      <c r="BL676">
        <v>72470</v>
      </c>
      <c r="BM676">
        <v>75690</v>
      </c>
      <c r="BN676">
        <v>64400</v>
      </c>
      <c r="BO676">
        <v>85000</v>
      </c>
      <c r="BP676">
        <v>90152</v>
      </c>
      <c r="BQ676">
        <v>95304</v>
      </c>
      <c r="BR676">
        <v>100456</v>
      </c>
      <c r="BS676">
        <v>105608</v>
      </c>
      <c r="BT676">
        <v>110760</v>
      </c>
      <c r="BU676">
        <v>115912</v>
      </c>
      <c r="BV676">
        <v>121064</v>
      </c>
    </row>
    <row r="677" spans="1:74" x14ac:dyDescent="0.35">
      <c r="A677" s="298" t="s">
        <v>867</v>
      </c>
      <c r="C677" s="300">
        <v>32650</v>
      </c>
      <c r="D677" s="300">
        <v>32650</v>
      </c>
      <c r="E677" s="300">
        <v>37547.5</v>
      </c>
      <c r="F677" s="300">
        <v>37547.5</v>
      </c>
      <c r="G677" s="300">
        <v>37547.5</v>
      </c>
      <c r="H677" s="300">
        <v>37547.5</v>
      </c>
      <c r="I677" s="300">
        <v>37547.5</v>
      </c>
      <c r="J677" s="300">
        <v>39600</v>
      </c>
      <c r="K677" s="300">
        <v>42000</v>
      </c>
      <c r="L677" s="300">
        <v>44400</v>
      </c>
      <c r="M677" s="300">
        <v>46850</v>
      </c>
      <c r="N677" s="300">
        <v>49200</v>
      </c>
      <c r="O677" s="300">
        <v>51600</v>
      </c>
      <c r="P677" s="300">
        <v>54000</v>
      </c>
      <c r="Q677" s="300">
        <v>56400</v>
      </c>
      <c r="S677" s="381">
        <v>30000</v>
      </c>
      <c r="T677" s="382">
        <v>39600</v>
      </c>
      <c r="U677" s="382">
        <v>42000</v>
      </c>
      <c r="V677" s="382">
        <v>44400</v>
      </c>
      <c r="W677" s="382">
        <v>46800</v>
      </c>
      <c r="X677" s="382">
        <v>49200</v>
      </c>
      <c r="Y677" s="382">
        <v>51600</v>
      </c>
      <c r="Z677" s="382">
        <v>54000</v>
      </c>
      <c r="AA677" s="383">
        <v>56400</v>
      </c>
      <c r="AB677" s="381">
        <v>48000</v>
      </c>
      <c r="AC677" s="382">
        <v>63350</v>
      </c>
      <c r="AD677" s="382">
        <v>67190</v>
      </c>
      <c r="AE677" s="382">
        <v>71030</v>
      </c>
      <c r="AF677" s="382">
        <v>74870</v>
      </c>
      <c r="AG677" s="382">
        <v>78710</v>
      </c>
      <c r="AH677" s="382">
        <v>82550</v>
      </c>
      <c r="AI677" s="382">
        <v>86390</v>
      </c>
      <c r="AJ677" s="383">
        <v>90230</v>
      </c>
      <c r="AL677" s="381">
        <v>30400</v>
      </c>
      <c r="AM677" s="382">
        <v>40150</v>
      </c>
      <c r="AN677" s="382">
        <v>42582</v>
      </c>
      <c r="AO677" s="382">
        <v>45014</v>
      </c>
      <c r="AP677" s="382">
        <v>47446</v>
      </c>
      <c r="AQ677" s="382">
        <v>49878</v>
      </c>
      <c r="AR677" s="382">
        <v>52310</v>
      </c>
      <c r="AS677" s="382">
        <v>54742</v>
      </c>
      <c r="AT677" s="383">
        <v>57174</v>
      </c>
      <c r="AU677" s="381">
        <v>48650</v>
      </c>
      <c r="AV677" s="382">
        <v>64200</v>
      </c>
      <c r="AW677" s="382">
        <v>68092</v>
      </c>
      <c r="AX677" s="382">
        <v>71984</v>
      </c>
      <c r="AY677" s="382">
        <v>75876</v>
      </c>
      <c r="AZ677" s="382">
        <v>79768</v>
      </c>
      <c r="BA677" s="382">
        <v>83660</v>
      </c>
      <c r="BB677" s="382">
        <v>87552</v>
      </c>
      <c r="BC677" s="383">
        <v>91444</v>
      </c>
      <c r="BE677">
        <v>34000</v>
      </c>
      <c r="BF677">
        <v>44900</v>
      </c>
      <c r="BG677">
        <v>47620</v>
      </c>
      <c r="BH677">
        <v>50340</v>
      </c>
      <c r="BI677">
        <v>53060</v>
      </c>
      <c r="BJ677">
        <v>55780</v>
      </c>
      <c r="BK677">
        <v>58500</v>
      </c>
      <c r="BL677">
        <v>61220</v>
      </c>
      <c r="BM677">
        <v>63940</v>
      </c>
      <c r="BN677">
        <v>54400</v>
      </c>
      <c r="BO677">
        <v>71800</v>
      </c>
      <c r="BP677">
        <v>76152</v>
      </c>
      <c r="BQ677">
        <v>80504</v>
      </c>
      <c r="BR677">
        <v>84856</v>
      </c>
      <c r="BS677">
        <v>89208</v>
      </c>
      <c r="BT677">
        <v>93560</v>
      </c>
      <c r="BU677">
        <v>97912</v>
      </c>
      <c r="BV677">
        <v>102264</v>
      </c>
    </row>
    <row r="678" spans="1:74" x14ac:dyDescent="0.35">
      <c r="A678" s="298" t="s">
        <v>868</v>
      </c>
      <c r="C678" s="300">
        <v>32650</v>
      </c>
      <c r="D678" s="300">
        <v>32650</v>
      </c>
      <c r="E678" s="300">
        <v>37547.5</v>
      </c>
      <c r="F678" s="300">
        <v>37547.5</v>
      </c>
      <c r="G678" s="300">
        <v>37547.5</v>
      </c>
      <c r="H678" s="300">
        <v>37547.5</v>
      </c>
      <c r="I678" s="300">
        <v>37547.5</v>
      </c>
      <c r="J678" s="300">
        <v>37800</v>
      </c>
      <c r="K678" s="300">
        <v>40050</v>
      </c>
      <c r="L678" s="300">
        <v>42350</v>
      </c>
      <c r="M678" s="300">
        <v>44650</v>
      </c>
      <c r="N678" s="300">
        <v>46950</v>
      </c>
      <c r="O678" s="300">
        <v>49200</v>
      </c>
      <c r="P678" s="300">
        <v>51500</v>
      </c>
      <c r="Q678" s="300">
        <v>53800</v>
      </c>
      <c r="S678" s="381">
        <v>28600</v>
      </c>
      <c r="T678" s="382">
        <v>37800</v>
      </c>
      <c r="U678" s="382">
        <v>40088</v>
      </c>
      <c r="V678" s="382">
        <v>42376</v>
      </c>
      <c r="W678" s="382">
        <v>44664</v>
      </c>
      <c r="X678" s="382">
        <v>46952</v>
      </c>
      <c r="Y678" s="382">
        <v>49240</v>
      </c>
      <c r="Z678" s="382">
        <v>51528</v>
      </c>
      <c r="AA678" s="383">
        <v>53816</v>
      </c>
      <c r="AB678" s="381">
        <v>45750</v>
      </c>
      <c r="AC678" s="382">
        <v>60400</v>
      </c>
      <c r="AD678" s="382">
        <v>64060</v>
      </c>
      <c r="AE678" s="382">
        <v>67720</v>
      </c>
      <c r="AF678" s="382">
        <v>71380</v>
      </c>
      <c r="AG678" s="382">
        <v>75040</v>
      </c>
      <c r="AH678" s="382">
        <v>78700</v>
      </c>
      <c r="AI678" s="382">
        <v>82360</v>
      </c>
      <c r="AJ678" s="383">
        <v>86020</v>
      </c>
      <c r="AL678" s="381">
        <v>29650</v>
      </c>
      <c r="AM678" s="382">
        <v>39150</v>
      </c>
      <c r="AN678" s="382">
        <v>41522</v>
      </c>
      <c r="AO678" s="382">
        <v>43894</v>
      </c>
      <c r="AP678" s="382">
        <v>46266</v>
      </c>
      <c r="AQ678" s="382">
        <v>48638</v>
      </c>
      <c r="AR678" s="382">
        <v>51010</v>
      </c>
      <c r="AS678" s="382">
        <v>53382</v>
      </c>
      <c r="AT678" s="383">
        <v>55754</v>
      </c>
      <c r="AU678" s="381">
        <v>47450</v>
      </c>
      <c r="AV678" s="382">
        <v>62650</v>
      </c>
      <c r="AW678" s="382">
        <v>66446</v>
      </c>
      <c r="AX678" s="382">
        <v>70242</v>
      </c>
      <c r="AY678" s="382">
        <v>74038</v>
      </c>
      <c r="AZ678" s="382">
        <v>77834</v>
      </c>
      <c r="BA678" s="382">
        <v>81630</v>
      </c>
      <c r="BB678" s="382">
        <v>85426</v>
      </c>
      <c r="BC678" s="383">
        <v>89222</v>
      </c>
      <c r="BE678">
        <v>32350</v>
      </c>
      <c r="BF678">
        <v>42750</v>
      </c>
      <c r="BG678">
        <v>45338</v>
      </c>
      <c r="BH678">
        <v>47926</v>
      </c>
      <c r="BI678">
        <v>50514</v>
      </c>
      <c r="BJ678">
        <v>53102</v>
      </c>
      <c r="BK678">
        <v>55690</v>
      </c>
      <c r="BL678">
        <v>58278</v>
      </c>
      <c r="BM678">
        <v>60866</v>
      </c>
      <c r="BN678">
        <v>51750</v>
      </c>
      <c r="BO678">
        <v>68300</v>
      </c>
      <c r="BP678">
        <v>72440</v>
      </c>
      <c r="BQ678">
        <v>76580</v>
      </c>
      <c r="BR678">
        <v>80720</v>
      </c>
      <c r="BS678">
        <v>84860</v>
      </c>
      <c r="BT678">
        <v>89000</v>
      </c>
      <c r="BU678">
        <v>93140</v>
      </c>
      <c r="BV678">
        <v>97280</v>
      </c>
    </row>
    <row r="679" spans="1:74" x14ac:dyDescent="0.35">
      <c r="A679" s="298" t="s">
        <v>869</v>
      </c>
      <c r="C679" s="300">
        <v>32650</v>
      </c>
      <c r="D679" s="300">
        <v>32650</v>
      </c>
      <c r="E679" s="300">
        <v>37547.5</v>
      </c>
      <c r="F679" s="300">
        <v>37547.5</v>
      </c>
      <c r="G679" s="300">
        <v>37547.5</v>
      </c>
      <c r="H679" s="300">
        <v>37800</v>
      </c>
      <c r="I679" s="300">
        <v>40400</v>
      </c>
      <c r="J679" s="300">
        <v>43000</v>
      </c>
      <c r="K679" s="300">
        <v>45600</v>
      </c>
      <c r="L679" s="300">
        <v>48200</v>
      </c>
      <c r="M679" s="300">
        <v>50800</v>
      </c>
      <c r="N679" s="300">
        <v>53400</v>
      </c>
      <c r="O679" s="300">
        <v>56000</v>
      </c>
      <c r="P679" s="300">
        <v>58600</v>
      </c>
      <c r="Q679" s="300">
        <v>61200</v>
      </c>
      <c r="S679" s="381">
        <v>32550</v>
      </c>
      <c r="T679" s="382">
        <v>43000</v>
      </c>
      <c r="U679" s="382">
        <v>45604</v>
      </c>
      <c r="V679" s="382">
        <v>48208</v>
      </c>
      <c r="W679" s="382">
        <v>50812</v>
      </c>
      <c r="X679" s="382">
        <v>53416</v>
      </c>
      <c r="Y679" s="382">
        <v>56020</v>
      </c>
      <c r="Z679" s="382">
        <v>58624</v>
      </c>
      <c r="AA679" s="383">
        <v>61228</v>
      </c>
      <c r="AB679" s="381">
        <v>52100</v>
      </c>
      <c r="AC679" s="382">
        <v>68750</v>
      </c>
      <c r="AD679" s="382">
        <v>72918</v>
      </c>
      <c r="AE679" s="382">
        <v>77086</v>
      </c>
      <c r="AF679" s="382">
        <v>81254</v>
      </c>
      <c r="AG679" s="382">
        <v>85422</v>
      </c>
      <c r="AH679" s="382">
        <v>89590</v>
      </c>
      <c r="AI679" s="382">
        <v>93758</v>
      </c>
      <c r="AJ679" s="383">
        <v>97926</v>
      </c>
      <c r="AL679" s="381">
        <v>32650</v>
      </c>
      <c r="AM679" s="382">
        <v>43100</v>
      </c>
      <c r="AN679" s="382">
        <v>45712</v>
      </c>
      <c r="AO679" s="382">
        <v>48324</v>
      </c>
      <c r="AP679" s="382">
        <v>50936</v>
      </c>
      <c r="AQ679" s="382">
        <v>53548</v>
      </c>
      <c r="AR679" s="382">
        <v>56160</v>
      </c>
      <c r="AS679" s="382">
        <v>58772</v>
      </c>
      <c r="AT679" s="383">
        <v>61384</v>
      </c>
      <c r="AU679" s="381">
        <v>52250</v>
      </c>
      <c r="AV679" s="382">
        <v>68950</v>
      </c>
      <c r="AW679" s="382">
        <v>73130</v>
      </c>
      <c r="AX679" s="382">
        <v>77310</v>
      </c>
      <c r="AY679" s="382">
        <v>81490</v>
      </c>
      <c r="AZ679" s="382">
        <v>85670</v>
      </c>
      <c r="BA679" s="382">
        <v>89850</v>
      </c>
      <c r="BB679" s="382">
        <v>94030</v>
      </c>
      <c r="BC679" s="383">
        <v>98210</v>
      </c>
      <c r="BE679">
        <v>36350</v>
      </c>
      <c r="BF679">
        <v>48000</v>
      </c>
      <c r="BG679">
        <v>50908</v>
      </c>
      <c r="BH679">
        <v>53816</v>
      </c>
      <c r="BI679">
        <v>56724</v>
      </c>
      <c r="BJ679">
        <v>59632</v>
      </c>
      <c r="BK679">
        <v>62540</v>
      </c>
      <c r="BL679">
        <v>65448</v>
      </c>
      <c r="BM679">
        <v>68356</v>
      </c>
      <c r="BN679">
        <v>58150</v>
      </c>
      <c r="BO679">
        <v>76750</v>
      </c>
      <c r="BP679">
        <v>81402</v>
      </c>
      <c r="BQ679">
        <v>86054</v>
      </c>
      <c r="BR679">
        <v>90706</v>
      </c>
      <c r="BS679">
        <v>95358</v>
      </c>
      <c r="BT679">
        <v>100010</v>
      </c>
      <c r="BU679">
        <v>104662</v>
      </c>
      <c r="BV679">
        <v>109314</v>
      </c>
    </row>
    <row r="680" spans="1:74" x14ac:dyDescent="0.35">
      <c r="A680" s="298" t="s">
        <v>870</v>
      </c>
      <c r="C680" s="300">
        <v>32650</v>
      </c>
      <c r="D680" s="300">
        <v>32650</v>
      </c>
      <c r="E680" s="300">
        <v>37547.5</v>
      </c>
      <c r="F680" s="300">
        <v>37547.5</v>
      </c>
      <c r="G680" s="300">
        <v>37547.5</v>
      </c>
      <c r="H680" s="300">
        <v>40050</v>
      </c>
      <c r="I680" s="300">
        <v>42800</v>
      </c>
      <c r="J680" s="300">
        <v>45550</v>
      </c>
      <c r="K680" s="300">
        <v>48300</v>
      </c>
      <c r="L680" s="300">
        <v>51100</v>
      </c>
      <c r="M680" s="300">
        <v>53850</v>
      </c>
      <c r="N680" s="300">
        <v>56600</v>
      </c>
      <c r="O680" s="300">
        <v>59350</v>
      </c>
      <c r="P680" s="300">
        <v>62100</v>
      </c>
      <c r="Q680" s="300">
        <v>64900</v>
      </c>
      <c r="S680" s="381">
        <v>36300</v>
      </c>
      <c r="T680" s="382">
        <v>47950</v>
      </c>
      <c r="U680" s="382">
        <v>50854</v>
      </c>
      <c r="V680" s="382">
        <v>53758</v>
      </c>
      <c r="W680" s="382">
        <v>56662</v>
      </c>
      <c r="X680" s="382">
        <v>59566</v>
      </c>
      <c r="Y680" s="382">
        <v>62470</v>
      </c>
      <c r="Z680" s="382">
        <v>65374</v>
      </c>
      <c r="AA680" s="383">
        <v>68278</v>
      </c>
      <c r="AB680" s="381">
        <v>58100</v>
      </c>
      <c r="AC680" s="382">
        <v>76700</v>
      </c>
      <c r="AD680" s="382">
        <v>81348</v>
      </c>
      <c r="AE680" s="382">
        <v>85996</v>
      </c>
      <c r="AF680" s="382">
        <v>90644</v>
      </c>
      <c r="AG680" s="382">
        <v>95292</v>
      </c>
      <c r="AH680" s="382">
        <v>99940</v>
      </c>
      <c r="AI680" s="382">
        <v>104588</v>
      </c>
      <c r="AJ680" s="383">
        <v>109236</v>
      </c>
      <c r="AL680" s="381">
        <v>36300</v>
      </c>
      <c r="AM680" s="382">
        <v>47950</v>
      </c>
      <c r="AN680" s="382">
        <v>50854</v>
      </c>
      <c r="AO680" s="382">
        <v>53758</v>
      </c>
      <c r="AP680" s="382">
        <v>56662</v>
      </c>
      <c r="AQ680" s="382">
        <v>59566</v>
      </c>
      <c r="AR680" s="382">
        <v>62470</v>
      </c>
      <c r="AS680" s="382">
        <v>65374</v>
      </c>
      <c r="AT680" s="383">
        <v>68278</v>
      </c>
      <c r="AU680" s="381">
        <v>58100</v>
      </c>
      <c r="AV680" s="382">
        <v>76700</v>
      </c>
      <c r="AW680" s="382">
        <v>81348</v>
      </c>
      <c r="AX680" s="382">
        <v>85996</v>
      </c>
      <c r="AY680" s="382">
        <v>90644</v>
      </c>
      <c r="AZ680" s="382">
        <v>95292</v>
      </c>
      <c r="BA680" s="382">
        <v>99940</v>
      </c>
      <c r="BB680" s="382">
        <v>104588</v>
      </c>
      <c r="BC680" s="383">
        <v>109236</v>
      </c>
      <c r="BE680">
        <v>37100</v>
      </c>
      <c r="BF680">
        <v>49000</v>
      </c>
      <c r="BG680">
        <v>51968</v>
      </c>
      <c r="BH680">
        <v>54936</v>
      </c>
      <c r="BI680">
        <v>57904</v>
      </c>
      <c r="BJ680">
        <v>60872</v>
      </c>
      <c r="BK680">
        <v>63840</v>
      </c>
      <c r="BL680">
        <v>66808</v>
      </c>
      <c r="BM680">
        <v>69776</v>
      </c>
      <c r="BN680">
        <v>59350</v>
      </c>
      <c r="BO680">
        <v>78350</v>
      </c>
      <c r="BP680">
        <v>83098</v>
      </c>
      <c r="BQ680">
        <v>87846</v>
      </c>
      <c r="BR680">
        <v>92594</v>
      </c>
      <c r="BS680">
        <v>97342</v>
      </c>
      <c r="BT680">
        <v>102090</v>
      </c>
      <c r="BU680">
        <v>106838</v>
      </c>
      <c r="BV680">
        <v>111586</v>
      </c>
    </row>
    <row r="681" spans="1:74" x14ac:dyDescent="0.35">
      <c r="A681" s="298" t="s">
        <v>871</v>
      </c>
      <c r="C681" s="300">
        <v>32650</v>
      </c>
      <c r="D681" s="300">
        <v>32650</v>
      </c>
      <c r="E681" s="300">
        <v>37547.5</v>
      </c>
      <c r="F681" s="300">
        <v>37547.5</v>
      </c>
      <c r="G681" s="300">
        <v>37547.5</v>
      </c>
      <c r="H681" s="300">
        <v>37850</v>
      </c>
      <c r="I681" s="300">
        <v>40450</v>
      </c>
      <c r="J681" s="300">
        <v>43050</v>
      </c>
      <c r="K681" s="300">
        <v>45650</v>
      </c>
      <c r="L681" s="300">
        <v>48250</v>
      </c>
      <c r="M681" s="300">
        <v>50900</v>
      </c>
      <c r="N681" s="300">
        <v>53500</v>
      </c>
      <c r="O681" s="300">
        <v>56100</v>
      </c>
      <c r="P681" s="300">
        <v>58700</v>
      </c>
      <c r="Q681" s="300">
        <v>61300</v>
      </c>
      <c r="S681" s="381">
        <v>32600</v>
      </c>
      <c r="T681" s="382">
        <v>43050</v>
      </c>
      <c r="U681" s="382">
        <v>45658</v>
      </c>
      <c r="V681" s="382">
        <v>48266</v>
      </c>
      <c r="W681" s="382">
        <v>50874</v>
      </c>
      <c r="X681" s="382">
        <v>53482</v>
      </c>
      <c r="Y681" s="382">
        <v>56090</v>
      </c>
      <c r="Z681" s="382">
        <v>58698</v>
      </c>
      <c r="AA681" s="383">
        <v>61306</v>
      </c>
      <c r="AB681" s="381">
        <v>52150</v>
      </c>
      <c r="AC681" s="382">
        <v>68850</v>
      </c>
      <c r="AD681" s="382">
        <v>73022</v>
      </c>
      <c r="AE681" s="382">
        <v>77194</v>
      </c>
      <c r="AF681" s="382">
        <v>81366</v>
      </c>
      <c r="AG681" s="382">
        <v>85538</v>
      </c>
      <c r="AH681" s="382">
        <v>89710</v>
      </c>
      <c r="AI681" s="382">
        <v>93882</v>
      </c>
      <c r="AJ681" s="383">
        <v>98054</v>
      </c>
      <c r="AL681" s="381">
        <v>34200</v>
      </c>
      <c r="AM681" s="382">
        <v>45150</v>
      </c>
      <c r="AN681" s="382">
        <v>47886</v>
      </c>
      <c r="AO681" s="382">
        <v>50622</v>
      </c>
      <c r="AP681" s="382">
        <v>53358</v>
      </c>
      <c r="AQ681" s="382">
        <v>56094</v>
      </c>
      <c r="AR681" s="382">
        <v>58830</v>
      </c>
      <c r="AS681" s="382">
        <v>61566</v>
      </c>
      <c r="AT681" s="383">
        <v>64302</v>
      </c>
      <c r="AU681" s="381">
        <v>54700</v>
      </c>
      <c r="AV681" s="382">
        <v>72200</v>
      </c>
      <c r="AW681" s="382">
        <v>76576</v>
      </c>
      <c r="AX681" s="382">
        <v>80952</v>
      </c>
      <c r="AY681" s="382">
        <v>85328</v>
      </c>
      <c r="AZ681" s="382">
        <v>89704</v>
      </c>
      <c r="BA681" s="382">
        <v>94080</v>
      </c>
      <c r="BB681" s="382">
        <v>98456</v>
      </c>
      <c r="BC681" s="383">
        <v>102832</v>
      </c>
      <c r="BE681">
        <v>37150</v>
      </c>
      <c r="BF681">
        <v>49050</v>
      </c>
      <c r="BG681">
        <v>52022</v>
      </c>
      <c r="BH681">
        <v>54994</v>
      </c>
      <c r="BI681">
        <v>57966</v>
      </c>
      <c r="BJ681">
        <v>60938</v>
      </c>
      <c r="BK681">
        <v>63910</v>
      </c>
      <c r="BL681">
        <v>66882</v>
      </c>
      <c r="BM681">
        <v>69854</v>
      </c>
      <c r="BN681">
        <v>59450</v>
      </c>
      <c r="BO681">
        <v>78450</v>
      </c>
      <c r="BP681">
        <v>83206</v>
      </c>
      <c r="BQ681">
        <v>87962</v>
      </c>
      <c r="BR681">
        <v>92718</v>
      </c>
      <c r="BS681">
        <v>97474</v>
      </c>
      <c r="BT681">
        <v>102230</v>
      </c>
      <c r="BU681">
        <v>106986</v>
      </c>
      <c r="BV681">
        <v>111742</v>
      </c>
    </row>
    <row r="682" spans="1:74" x14ac:dyDescent="0.35">
      <c r="A682" s="298" t="s">
        <v>872</v>
      </c>
      <c r="C682" s="300">
        <v>32650</v>
      </c>
      <c r="D682" s="300">
        <v>32650</v>
      </c>
      <c r="E682" s="300">
        <v>37547.5</v>
      </c>
      <c r="F682" s="300">
        <v>37547.5</v>
      </c>
      <c r="G682" s="300">
        <v>37547.5</v>
      </c>
      <c r="H682" s="300">
        <v>37547.5</v>
      </c>
      <c r="I682" s="300">
        <v>37547.5</v>
      </c>
      <c r="J682" s="300">
        <v>37800</v>
      </c>
      <c r="K682" s="300">
        <v>40050</v>
      </c>
      <c r="L682" s="300">
        <v>42350</v>
      </c>
      <c r="M682" s="300">
        <v>44650</v>
      </c>
      <c r="N682" s="300">
        <v>46950</v>
      </c>
      <c r="O682" s="300">
        <v>49200</v>
      </c>
      <c r="P682" s="300">
        <v>51500</v>
      </c>
      <c r="Q682" s="300">
        <v>53800</v>
      </c>
      <c r="S682" s="381">
        <v>28600</v>
      </c>
      <c r="T682" s="382">
        <v>37800</v>
      </c>
      <c r="U682" s="382">
        <v>40088</v>
      </c>
      <c r="V682" s="382">
        <v>42376</v>
      </c>
      <c r="W682" s="382">
        <v>44664</v>
      </c>
      <c r="X682" s="382">
        <v>46952</v>
      </c>
      <c r="Y682" s="382">
        <v>49240</v>
      </c>
      <c r="Z682" s="382">
        <v>51528</v>
      </c>
      <c r="AA682" s="383">
        <v>53816</v>
      </c>
      <c r="AB682" s="381">
        <v>45750</v>
      </c>
      <c r="AC682" s="382">
        <v>60400</v>
      </c>
      <c r="AD682" s="382">
        <v>64060</v>
      </c>
      <c r="AE682" s="382">
        <v>67720</v>
      </c>
      <c r="AF682" s="382">
        <v>71380</v>
      </c>
      <c r="AG682" s="382">
        <v>75040</v>
      </c>
      <c r="AH682" s="382">
        <v>78700</v>
      </c>
      <c r="AI682" s="382">
        <v>82360</v>
      </c>
      <c r="AJ682" s="383">
        <v>86020</v>
      </c>
      <c r="AL682" s="381">
        <v>29650</v>
      </c>
      <c r="AM682" s="382">
        <v>39150</v>
      </c>
      <c r="AN682" s="382">
        <v>41522</v>
      </c>
      <c r="AO682" s="382">
        <v>43894</v>
      </c>
      <c r="AP682" s="382">
        <v>46266</v>
      </c>
      <c r="AQ682" s="382">
        <v>48638</v>
      </c>
      <c r="AR682" s="382">
        <v>51010</v>
      </c>
      <c r="AS682" s="382">
        <v>53382</v>
      </c>
      <c r="AT682" s="383">
        <v>55754</v>
      </c>
      <c r="AU682" s="381">
        <v>47450</v>
      </c>
      <c r="AV682" s="382">
        <v>62650</v>
      </c>
      <c r="AW682" s="382">
        <v>66446</v>
      </c>
      <c r="AX682" s="382">
        <v>70242</v>
      </c>
      <c r="AY682" s="382">
        <v>74038</v>
      </c>
      <c r="AZ682" s="382">
        <v>77834</v>
      </c>
      <c r="BA682" s="382">
        <v>81630</v>
      </c>
      <c r="BB682" s="382">
        <v>85426</v>
      </c>
      <c r="BC682" s="383">
        <v>89222</v>
      </c>
      <c r="BE682">
        <v>32350</v>
      </c>
      <c r="BF682">
        <v>42750</v>
      </c>
      <c r="BG682">
        <v>45338</v>
      </c>
      <c r="BH682">
        <v>47926</v>
      </c>
      <c r="BI682">
        <v>50514</v>
      </c>
      <c r="BJ682">
        <v>53102</v>
      </c>
      <c r="BK682">
        <v>55690</v>
      </c>
      <c r="BL682">
        <v>58278</v>
      </c>
      <c r="BM682">
        <v>60866</v>
      </c>
      <c r="BN682">
        <v>51750</v>
      </c>
      <c r="BO682">
        <v>68300</v>
      </c>
      <c r="BP682">
        <v>72440</v>
      </c>
      <c r="BQ682">
        <v>76580</v>
      </c>
      <c r="BR682">
        <v>80720</v>
      </c>
      <c r="BS682">
        <v>84860</v>
      </c>
      <c r="BT682">
        <v>89000</v>
      </c>
      <c r="BU682">
        <v>93140</v>
      </c>
      <c r="BV682">
        <v>97280</v>
      </c>
    </row>
    <row r="683" spans="1:74" x14ac:dyDescent="0.35">
      <c r="A683" s="298" t="s">
        <v>873</v>
      </c>
      <c r="C683" s="300">
        <v>34900</v>
      </c>
      <c r="D683" s="300">
        <v>34900</v>
      </c>
      <c r="E683" s="300">
        <v>40135</v>
      </c>
      <c r="F683" s="300">
        <v>40135</v>
      </c>
      <c r="G683" s="300">
        <v>40135</v>
      </c>
      <c r="H683" s="300">
        <v>40500</v>
      </c>
      <c r="I683" s="300">
        <v>43300</v>
      </c>
      <c r="J683" s="300">
        <v>46100</v>
      </c>
      <c r="K683" s="300">
        <v>48900</v>
      </c>
      <c r="L683" s="300">
        <v>51700</v>
      </c>
      <c r="M683" s="300">
        <v>54450</v>
      </c>
      <c r="N683" s="300">
        <v>57250</v>
      </c>
      <c r="O683" s="300">
        <v>60050</v>
      </c>
      <c r="P683" s="300">
        <v>62850</v>
      </c>
      <c r="Q683" s="300">
        <v>65650</v>
      </c>
      <c r="S683" s="381">
        <v>34900</v>
      </c>
      <c r="T683" s="382">
        <v>46100</v>
      </c>
      <c r="U683" s="382">
        <v>48892</v>
      </c>
      <c r="V683" s="382">
        <v>51684</v>
      </c>
      <c r="W683" s="382">
        <v>54476</v>
      </c>
      <c r="X683" s="382">
        <v>57268</v>
      </c>
      <c r="Y683" s="382">
        <v>60060</v>
      </c>
      <c r="Z683" s="382">
        <v>62852</v>
      </c>
      <c r="AA683" s="383">
        <v>65644</v>
      </c>
      <c r="AB683" s="381">
        <v>55850</v>
      </c>
      <c r="AC683" s="382">
        <v>73700</v>
      </c>
      <c r="AD683" s="382">
        <v>78168</v>
      </c>
      <c r="AE683" s="382">
        <v>82636</v>
      </c>
      <c r="AF683" s="382">
        <v>87104</v>
      </c>
      <c r="AG683" s="382">
        <v>91572</v>
      </c>
      <c r="AH683" s="382">
        <v>96040</v>
      </c>
      <c r="AI683" s="382">
        <v>100508</v>
      </c>
      <c r="AJ683" s="383">
        <v>104976</v>
      </c>
      <c r="AL683" s="381">
        <v>36350</v>
      </c>
      <c r="AM683" s="382">
        <v>48000</v>
      </c>
      <c r="AN683" s="382">
        <v>50908</v>
      </c>
      <c r="AO683" s="382">
        <v>53816</v>
      </c>
      <c r="AP683" s="382">
        <v>56724</v>
      </c>
      <c r="AQ683" s="382">
        <v>59632</v>
      </c>
      <c r="AR683" s="382">
        <v>62540</v>
      </c>
      <c r="AS683" s="382">
        <v>65448</v>
      </c>
      <c r="AT683" s="383">
        <v>68356</v>
      </c>
      <c r="AU683" s="381">
        <v>58150</v>
      </c>
      <c r="AV683" s="382">
        <v>76750</v>
      </c>
      <c r="AW683" s="382">
        <v>81402</v>
      </c>
      <c r="AX683" s="382">
        <v>86054</v>
      </c>
      <c r="AY683" s="382">
        <v>90706</v>
      </c>
      <c r="AZ683" s="382">
        <v>95358</v>
      </c>
      <c r="BA683" s="382">
        <v>100010</v>
      </c>
      <c r="BB683" s="382">
        <v>104662</v>
      </c>
      <c r="BC683" s="383">
        <v>109314</v>
      </c>
      <c r="BE683">
        <v>40500</v>
      </c>
      <c r="BF683">
        <v>53500</v>
      </c>
      <c r="BG683">
        <v>56740</v>
      </c>
      <c r="BH683">
        <v>59980</v>
      </c>
      <c r="BI683">
        <v>63220</v>
      </c>
      <c r="BJ683">
        <v>66460</v>
      </c>
      <c r="BK683">
        <v>69700</v>
      </c>
      <c r="BL683">
        <v>72940</v>
      </c>
      <c r="BM683">
        <v>76180</v>
      </c>
      <c r="BN683">
        <v>64800</v>
      </c>
      <c r="BO683">
        <v>85550</v>
      </c>
      <c r="BP683">
        <v>90734</v>
      </c>
      <c r="BQ683">
        <v>95918</v>
      </c>
      <c r="BR683">
        <v>101102</v>
      </c>
      <c r="BS683">
        <v>106286</v>
      </c>
      <c r="BT683">
        <v>111470</v>
      </c>
      <c r="BU683">
        <v>116654</v>
      </c>
      <c r="BV683">
        <v>121838</v>
      </c>
    </row>
    <row r="684" spans="1:74" x14ac:dyDescent="0.35">
      <c r="A684" s="298" t="s">
        <v>874</v>
      </c>
      <c r="C684" s="300">
        <v>34300</v>
      </c>
      <c r="D684" s="300">
        <v>34300</v>
      </c>
      <c r="E684" s="300">
        <v>39445</v>
      </c>
      <c r="F684" s="300">
        <v>39445</v>
      </c>
      <c r="G684" s="300">
        <v>39445</v>
      </c>
      <c r="H684" s="300">
        <v>39800</v>
      </c>
      <c r="I684" s="300">
        <v>42550</v>
      </c>
      <c r="J684" s="300">
        <v>45300</v>
      </c>
      <c r="K684" s="300">
        <v>48050</v>
      </c>
      <c r="L684" s="300">
        <v>50800</v>
      </c>
      <c r="M684" s="300">
        <v>53550</v>
      </c>
      <c r="N684" s="300">
        <v>56300</v>
      </c>
      <c r="O684" s="300">
        <v>59000</v>
      </c>
      <c r="P684" s="300">
        <v>61750</v>
      </c>
      <c r="Q684" s="300">
        <v>64500</v>
      </c>
      <c r="S684" s="381">
        <v>34700</v>
      </c>
      <c r="T684" s="382">
        <v>45850</v>
      </c>
      <c r="U684" s="382">
        <v>48626</v>
      </c>
      <c r="V684" s="382">
        <v>51402</v>
      </c>
      <c r="W684" s="382">
        <v>54178</v>
      </c>
      <c r="X684" s="382">
        <v>56954</v>
      </c>
      <c r="Y684" s="382">
        <v>59730</v>
      </c>
      <c r="Z684" s="382">
        <v>62506</v>
      </c>
      <c r="AA684" s="383">
        <v>65282</v>
      </c>
      <c r="AB684" s="381">
        <v>55500</v>
      </c>
      <c r="AC684" s="382">
        <v>73250</v>
      </c>
      <c r="AD684" s="382">
        <v>77690</v>
      </c>
      <c r="AE684" s="382">
        <v>82130</v>
      </c>
      <c r="AF684" s="382">
        <v>86570</v>
      </c>
      <c r="AG684" s="382">
        <v>91010</v>
      </c>
      <c r="AH684" s="382">
        <v>95450</v>
      </c>
      <c r="AI684" s="382">
        <v>99890</v>
      </c>
      <c r="AJ684" s="383">
        <v>104330</v>
      </c>
      <c r="AL684" s="381">
        <v>35300</v>
      </c>
      <c r="AM684" s="382">
        <v>46600</v>
      </c>
      <c r="AN684" s="382">
        <v>49424</v>
      </c>
      <c r="AO684" s="382">
        <v>52248</v>
      </c>
      <c r="AP684" s="382">
        <v>55072</v>
      </c>
      <c r="AQ684" s="382">
        <v>57896</v>
      </c>
      <c r="AR684" s="382">
        <v>60720</v>
      </c>
      <c r="AS684" s="382">
        <v>63544</v>
      </c>
      <c r="AT684" s="383">
        <v>66368</v>
      </c>
      <c r="AU684" s="381">
        <v>56500</v>
      </c>
      <c r="AV684" s="382">
        <v>74600</v>
      </c>
      <c r="AW684" s="382">
        <v>79120</v>
      </c>
      <c r="AX684" s="382">
        <v>83640</v>
      </c>
      <c r="AY684" s="382">
        <v>88160</v>
      </c>
      <c r="AZ684" s="382">
        <v>92680</v>
      </c>
      <c r="BA684" s="382">
        <v>97200</v>
      </c>
      <c r="BB684" s="382">
        <v>101720</v>
      </c>
      <c r="BC684" s="383">
        <v>106240</v>
      </c>
      <c r="BE684">
        <v>39050</v>
      </c>
      <c r="BF684">
        <v>51550</v>
      </c>
      <c r="BG684">
        <v>54674</v>
      </c>
      <c r="BH684">
        <v>57798</v>
      </c>
      <c r="BI684">
        <v>60922</v>
      </c>
      <c r="BJ684">
        <v>64046</v>
      </c>
      <c r="BK684">
        <v>67170</v>
      </c>
      <c r="BL684">
        <v>70294</v>
      </c>
      <c r="BM684">
        <v>73418</v>
      </c>
      <c r="BN684">
        <v>62500</v>
      </c>
      <c r="BO684">
        <v>82500</v>
      </c>
      <c r="BP684">
        <v>87500</v>
      </c>
      <c r="BQ684">
        <v>92500</v>
      </c>
      <c r="BR684">
        <v>97500</v>
      </c>
      <c r="BS684">
        <v>102500</v>
      </c>
      <c r="BT684">
        <v>107500</v>
      </c>
      <c r="BU684">
        <v>112500</v>
      </c>
      <c r="BV684">
        <v>117500</v>
      </c>
    </row>
    <row r="685" spans="1:74" x14ac:dyDescent="0.35">
      <c r="A685" s="298" t="s">
        <v>875</v>
      </c>
      <c r="C685" s="300">
        <v>32650</v>
      </c>
      <c r="D685" s="300">
        <v>32650</v>
      </c>
      <c r="E685" s="300">
        <v>37547.5</v>
      </c>
      <c r="F685" s="300">
        <v>37547.5</v>
      </c>
      <c r="G685" s="300">
        <v>37547.5</v>
      </c>
      <c r="H685" s="300">
        <v>37547.5</v>
      </c>
      <c r="I685" s="300">
        <v>37547.5</v>
      </c>
      <c r="J685" s="300">
        <v>37800</v>
      </c>
      <c r="K685" s="300">
        <v>40050</v>
      </c>
      <c r="L685" s="300">
        <v>42350</v>
      </c>
      <c r="M685" s="300">
        <v>44650</v>
      </c>
      <c r="N685" s="300">
        <v>46950</v>
      </c>
      <c r="O685" s="300">
        <v>49200</v>
      </c>
      <c r="P685" s="300">
        <v>51500</v>
      </c>
      <c r="Q685" s="300">
        <v>53800</v>
      </c>
      <c r="S685" s="381">
        <v>28600</v>
      </c>
      <c r="T685" s="382">
        <v>37800</v>
      </c>
      <c r="U685" s="382">
        <v>40088</v>
      </c>
      <c r="V685" s="382">
        <v>42376</v>
      </c>
      <c r="W685" s="382">
        <v>44664</v>
      </c>
      <c r="X685" s="382">
        <v>46952</v>
      </c>
      <c r="Y685" s="382">
        <v>49240</v>
      </c>
      <c r="Z685" s="382">
        <v>51528</v>
      </c>
      <c r="AA685" s="383">
        <v>53816</v>
      </c>
      <c r="AB685" s="381">
        <v>45750</v>
      </c>
      <c r="AC685" s="382">
        <v>60400</v>
      </c>
      <c r="AD685" s="382">
        <v>64060</v>
      </c>
      <c r="AE685" s="382">
        <v>67720</v>
      </c>
      <c r="AF685" s="382">
        <v>71380</v>
      </c>
      <c r="AG685" s="382">
        <v>75040</v>
      </c>
      <c r="AH685" s="382">
        <v>78700</v>
      </c>
      <c r="AI685" s="382">
        <v>82360</v>
      </c>
      <c r="AJ685" s="383">
        <v>86020</v>
      </c>
      <c r="AL685" s="381">
        <v>29650</v>
      </c>
      <c r="AM685" s="382">
        <v>39150</v>
      </c>
      <c r="AN685" s="382">
        <v>41522</v>
      </c>
      <c r="AO685" s="382">
        <v>43894</v>
      </c>
      <c r="AP685" s="382">
        <v>46266</v>
      </c>
      <c r="AQ685" s="382">
        <v>48638</v>
      </c>
      <c r="AR685" s="382">
        <v>51010</v>
      </c>
      <c r="AS685" s="382">
        <v>53382</v>
      </c>
      <c r="AT685" s="383">
        <v>55754</v>
      </c>
      <c r="AU685" s="381">
        <v>47450</v>
      </c>
      <c r="AV685" s="382">
        <v>62650</v>
      </c>
      <c r="AW685" s="382">
        <v>66446</v>
      </c>
      <c r="AX685" s="382">
        <v>70242</v>
      </c>
      <c r="AY685" s="382">
        <v>74038</v>
      </c>
      <c r="AZ685" s="382">
        <v>77834</v>
      </c>
      <c r="BA685" s="382">
        <v>81630</v>
      </c>
      <c r="BB685" s="382">
        <v>85426</v>
      </c>
      <c r="BC685" s="383">
        <v>89222</v>
      </c>
      <c r="BE685">
        <v>32350</v>
      </c>
      <c r="BF685">
        <v>42750</v>
      </c>
      <c r="BG685">
        <v>45338</v>
      </c>
      <c r="BH685">
        <v>47926</v>
      </c>
      <c r="BI685">
        <v>50514</v>
      </c>
      <c r="BJ685">
        <v>53102</v>
      </c>
      <c r="BK685">
        <v>55690</v>
      </c>
      <c r="BL685">
        <v>58278</v>
      </c>
      <c r="BM685">
        <v>60866</v>
      </c>
      <c r="BN685">
        <v>51750</v>
      </c>
      <c r="BO685">
        <v>68300</v>
      </c>
      <c r="BP685">
        <v>72440</v>
      </c>
      <c r="BQ685">
        <v>76580</v>
      </c>
      <c r="BR685">
        <v>80720</v>
      </c>
      <c r="BS685">
        <v>84860</v>
      </c>
      <c r="BT685">
        <v>89000</v>
      </c>
      <c r="BU685">
        <v>93140</v>
      </c>
      <c r="BV685">
        <v>97280</v>
      </c>
    </row>
    <row r="686" spans="1:74" x14ac:dyDescent="0.35">
      <c r="A686" s="298" t="s">
        <v>876</v>
      </c>
      <c r="C686" s="300">
        <v>32650</v>
      </c>
      <c r="D686" s="300">
        <v>32650</v>
      </c>
      <c r="E686" s="300">
        <v>37547.5</v>
      </c>
      <c r="F686" s="300">
        <v>37547.5</v>
      </c>
      <c r="G686" s="300">
        <v>37547.5</v>
      </c>
      <c r="H686" s="300">
        <v>37547.5</v>
      </c>
      <c r="I686" s="300">
        <v>37547.5</v>
      </c>
      <c r="J686" s="300">
        <v>37800</v>
      </c>
      <c r="K686" s="300">
        <v>40050</v>
      </c>
      <c r="L686" s="300">
        <v>42350</v>
      </c>
      <c r="M686" s="300">
        <v>44650</v>
      </c>
      <c r="N686" s="300">
        <v>46950</v>
      </c>
      <c r="O686" s="300">
        <v>49200</v>
      </c>
      <c r="P686" s="300">
        <v>51500</v>
      </c>
      <c r="Q686" s="300">
        <v>53800</v>
      </c>
      <c r="S686" s="381">
        <v>28600</v>
      </c>
      <c r="T686" s="382">
        <v>37800</v>
      </c>
      <c r="U686" s="382">
        <v>40088</v>
      </c>
      <c r="V686" s="382">
        <v>42376</v>
      </c>
      <c r="W686" s="382">
        <v>44664</v>
      </c>
      <c r="X686" s="382">
        <v>46952</v>
      </c>
      <c r="Y686" s="382">
        <v>49240</v>
      </c>
      <c r="Z686" s="382">
        <v>51528</v>
      </c>
      <c r="AA686" s="383">
        <v>53816</v>
      </c>
      <c r="AB686" s="381">
        <v>45750</v>
      </c>
      <c r="AC686" s="382">
        <v>60400</v>
      </c>
      <c r="AD686" s="382">
        <v>64060</v>
      </c>
      <c r="AE686" s="382">
        <v>67720</v>
      </c>
      <c r="AF686" s="382">
        <v>71380</v>
      </c>
      <c r="AG686" s="382">
        <v>75040</v>
      </c>
      <c r="AH686" s="382">
        <v>78700</v>
      </c>
      <c r="AI686" s="382">
        <v>82360</v>
      </c>
      <c r="AJ686" s="383">
        <v>86020</v>
      </c>
      <c r="AL686" s="381">
        <v>29650</v>
      </c>
      <c r="AM686" s="382">
        <v>39150</v>
      </c>
      <c r="AN686" s="382">
        <v>41522</v>
      </c>
      <c r="AO686" s="382">
        <v>43894</v>
      </c>
      <c r="AP686" s="382">
        <v>46266</v>
      </c>
      <c r="AQ686" s="382">
        <v>48638</v>
      </c>
      <c r="AR686" s="382">
        <v>51010</v>
      </c>
      <c r="AS686" s="382">
        <v>53382</v>
      </c>
      <c r="AT686" s="383">
        <v>55754</v>
      </c>
      <c r="AU686" s="381">
        <v>47450</v>
      </c>
      <c r="AV686" s="382">
        <v>62650</v>
      </c>
      <c r="AW686" s="382">
        <v>66446</v>
      </c>
      <c r="AX686" s="382">
        <v>70242</v>
      </c>
      <c r="AY686" s="382">
        <v>74038</v>
      </c>
      <c r="AZ686" s="382">
        <v>77834</v>
      </c>
      <c r="BA686" s="382">
        <v>81630</v>
      </c>
      <c r="BB686" s="382">
        <v>85426</v>
      </c>
      <c r="BC686" s="383">
        <v>89222</v>
      </c>
      <c r="BE686">
        <v>33150</v>
      </c>
      <c r="BF686">
        <v>43800</v>
      </c>
      <c r="BG686">
        <v>46452</v>
      </c>
      <c r="BH686">
        <v>49104</v>
      </c>
      <c r="BI686">
        <v>51756</v>
      </c>
      <c r="BJ686">
        <v>54408</v>
      </c>
      <c r="BK686">
        <v>57060</v>
      </c>
      <c r="BL686">
        <v>59712</v>
      </c>
      <c r="BM686">
        <v>62364</v>
      </c>
      <c r="BN686">
        <v>53050</v>
      </c>
      <c r="BO686">
        <v>70050</v>
      </c>
      <c r="BP686">
        <v>74294</v>
      </c>
      <c r="BQ686">
        <v>78538</v>
      </c>
      <c r="BR686">
        <v>82782</v>
      </c>
      <c r="BS686">
        <v>87026</v>
      </c>
      <c r="BT686">
        <v>91270</v>
      </c>
      <c r="BU686">
        <v>95514</v>
      </c>
      <c r="BV686">
        <v>99758</v>
      </c>
    </row>
    <row r="687" spans="1:74" x14ac:dyDescent="0.35">
      <c r="A687" s="298" t="s">
        <v>877</v>
      </c>
      <c r="C687" s="300">
        <v>33000</v>
      </c>
      <c r="D687" s="300">
        <v>33000</v>
      </c>
      <c r="E687" s="300">
        <v>37950</v>
      </c>
      <c r="F687" s="300">
        <v>37950</v>
      </c>
      <c r="G687" s="300">
        <v>37950</v>
      </c>
      <c r="H687" s="300">
        <v>38300</v>
      </c>
      <c r="I687" s="300">
        <v>40950</v>
      </c>
      <c r="J687" s="300">
        <v>43600</v>
      </c>
      <c r="K687" s="300">
        <v>46200</v>
      </c>
      <c r="L687" s="300">
        <v>48850</v>
      </c>
      <c r="M687" s="300">
        <v>51500</v>
      </c>
      <c r="N687" s="300">
        <v>54150</v>
      </c>
      <c r="O687" s="300">
        <v>56800</v>
      </c>
      <c r="P687" s="300">
        <v>59400</v>
      </c>
      <c r="Q687" s="300">
        <v>62050</v>
      </c>
      <c r="S687" s="381">
        <v>34550</v>
      </c>
      <c r="T687" s="382">
        <v>45650</v>
      </c>
      <c r="U687" s="382">
        <v>48414</v>
      </c>
      <c r="V687" s="382">
        <v>51178</v>
      </c>
      <c r="W687" s="382">
        <v>53942</v>
      </c>
      <c r="X687" s="382">
        <v>56706</v>
      </c>
      <c r="Y687" s="382">
        <v>59470</v>
      </c>
      <c r="Z687" s="382">
        <v>62234</v>
      </c>
      <c r="AA687" s="383">
        <v>64998</v>
      </c>
      <c r="AB687" s="381">
        <v>55300</v>
      </c>
      <c r="AC687" s="382">
        <v>73000</v>
      </c>
      <c r="AD687" s="382">
        <v>77424</v>
      </c>
      <c r="AE687" s="382">
        <v>81848</v>
      </c>
      <c r="AF687" s="382">
        <v>86272</v>
      </c>
      <c r="AG687" s="382">
        <v>90696</v>
      </c>
      <c r="AH687" s="382">
        <v>95120</v>
      </c>
      <c r="AI687" s="382">
        <v>99544</v>
      </c>
      <c r="AJ687" s="383">
        <v>103968</v>
      </c>
      <c r="AL687" s="381">
        <v>34650</v>
      </c>
      <c r="AM687" s="382">
        <v>45750</v>
      </c>
      <c r="AN687" s="382">
        <v>48522</v>
      </c>
      <c r="AO687" s="382">
        <v>51294</v>
      </c>
      <c r="AP687" s="382">
        <v>54066</v>
      </c>
      <c r="AQ687" s="382">
        <v>56838</v>
      </c>
      <c r="AR687" s="382">
        <v>59610</v>
      </c>
      <c r="AS687" s="382">
        <v>62382</v>
      </c>
      <c r="AT687" s="383">
        <v>65154</v>
      </c>
      <c r="AU687" s="381">
        <v>55450</v>
      </c>
      <c r="AV687" s="382">
        <v>73200</v>
      </c>
      <c r="AW687" s="382">
        <v>77636</v>
      </c>
      <c r="AX687" s="382">
        <v>82072</v>
      </c>
      <c r="AY687" s="382">
        <v>86508</v>
      </c>
      <c r="AZ687" s="382">
        <v>90944</v>
      </c>
      <c r="BA687" s="382">
        <v>95380</v>
      </c>
      <c r="BB687" s="382">
        <v>99816</v>
      </c>
      <c r="BC687" s="383">
        <v>104252</v>
      </c>
      <c r="BE687">
        <v>37400</v>
      </c>
      <c r="BF687">
        <v>49400</v>
      </c>
      <c r="BG687">
        <v>52392</v>
      </c>
      <c r="BH687">
        <v>55384</v>
      </c>
      <c r="BI687">
        <v>58376</v>
      </c>
      <c r="BJ687">
        <v>61368</v>
      </c>
      <c r="BK687">
        <v>64360</v>
      </c>
      <c r="BL687">
        <v>67352</v>
      </c>
      <c r="BM687">
        <v>70344</v>
      </c>
      <c r="BN687">
        <v>59850</v>
      </c>
      <c r="BO687">
        <v>79000</v>
      </c>
      <c r="BP687">
        <v>83788</v>
      </c>
      <c r="BQ687">
        <v>88576</v>
      </c>
      <c r="BR687">
        <v>93364</v>
      </c>
      <c r="BS687">
        <v>98152</v>
      </c>
      <c r="BT687">
        <v>102940</v>
      </c>
      <c r="BU687">
        <v>107728</v>
      </c>
      <c r="BV687">
        <v>112516</v>
      </c>
    </row>
    <row r="688" spans="1:74" x14ac:dyDescent="0.35">
      <c r="A688" s="298" t="s">
        <v>878</v>
      </c>
      <c r="C688" s="300">
        <v>32650</v>
      </c>
      <c r="D688" s="300">
        <v>32650</v>
      </c>
      <c r="E688" s="300">
        <v>37547.5</v>
      </c>
      <c r="F688" s="300">
        <v>37547.5</v>
      </c>
      <c r="G688" s="300">
        <v>37547.5</v>
      </c>
      <c r="H688" s="300">
        <v>37547.5</v>
      </c>
      <c r="I688" s="300">
        <v>37547.5</v>
      </c>
      <c r="J688" s="300">
        <v>37800</v>
      </c>
      <c r="K688" s="300">
        <v>40050</v>
      </c>
      <c r="L688" s="300">
        <v>42350</v>
      </c>
      <c r="M688" s="300">
        <v>44650</v>
      </c>
      <c r="N688" s="300">
        <v>46950</v>
      </c>
      <c r="O688" s="300">
        <v>49200</v>
      </c>
      <c r="P688" s="300">
        <v>51500</v>
      </c>
      <c r="Q688" s="300">
        <v>53800</v>
      </c>
      <c r="S688" s="381">
        <v>28600</v>
      </c>
      <c r="T688" s="382">
        <v>37800</v>
      </c>
      <c r="U688" s="382">
        <v>40088</v>
      </c>
      <c r="V688" s="382">
        <v>42376</v>
      </c>
      <c r="W688" s="382">
        <v>44664</v>
      </c>
      <c r="X688" s="382">
        <v>46952</v>
      </c>
      <c r="Y688" s="382">
        <v>49240</v>
      </c>
      <c r="Z688" s="382">
        <v>51528</v>
      </c>
      <c r="AA688" s="383">
        <v>53816</v>
      </c>
      <c r="AB688" s="381">
        <v>45750</v>
      </c>
      <c r="AC688" s="382">
        <v>60400</v>
      </c>
      <c r="AD688" s="382">
        <v>64060</v>
      </c>
      <c r="AE688" s="382">
        <v>67720</v>
      </c>
      <c r="AF688" s="382">
        <v>71380</v>
      </c>
      <c r="AG688" s="382">
        <v>75040</v>
      </c>
      <c r="AH688" s="382">
        <v>78700</v>
      </c>
      <c r="AI688" s="382">
        <v>82360</v>
      </c>
      <c r="AJ688" s="383">
        <v>86020</v>
      </c>
      <c r="AL688" s="381">
        <v>29650</v>
      </c>
      <c r="AM688" s="382">
        <v>39150</v>
      </c>
      <c r="AN688" s="382">
        <v>41522</v>
      </c>
      <c r="AO688" s="382">
        <v>43894</v>
      </c>
      <c r="AP688" s="382">
        <v>46266</v>
      </c>
      <c r="AQ688" s="382">
        <v>48638</v>
      </c>
      <c r="AR688" s="382">
        <v>51010</v>
      </c>
      <c r="AS688" s="382">
        <v>53382</v>
      </c>
      <c r="AT688" s="383">
        <v>55754</v>
      </c>
      <c r="AU688" s="381">
        <v>47450</v>
      </c>
      <c r="AV688" s="382">
        <v>62650</v>
      </c>
      <c r="AW688" s="382">
        <v>66446</v>
      </c>
      <c r="AX688" s="382">
        <v>70242</v>
      </c>
      <c r="AY688" s="382">
        <v>74038</v>
      </c>
      <c r="AZ688" s="382">
        <v>77834</v>
      </c>
      <c r="BA688" s="382">
        <v>81630</v>
      </c>
      <c r="BB688" s="382">
        <v>85426</v>
      </c>
      <c r="BC688" s="383">
        <v>89222</v>
      </c>
      <c r="BE688">
        <v>32350</v>
      </c>
      <c r="BF688">
        <v>42750</v>
      </c>
      <c r="BG688">
        <v>45338</v>
      </c>
      <c r="BH688">
        <v>47926</v>
      </c>
      <c r="BI688">
        <v>50514</v>
      </c>
      <c r="BJ688">
        <v>53102</v>
      </c>
      <c r="BK688">
        <v>55690</v>
      </c>
      <c r="BL688">
        <v>58278</v>
      </c>
      <c r="BM688">
        <v>60866</v>
      </c>
      <c r="BN688">
        <v>51750</v>
      </c>
      <c r="BO688">
        <v>68300</v>
      </c>
      <c r="BP688">
        <v>72440</v>
      </c>
      <c r="BQ688">
        <v>76580</v>
      </c>
      <c r="BR688">
        <v>80720</v>
      </c>
      <c r="BS688">
        <v>84860</v>
      </c>
      <c r="BT688">
        <v>89000</v>
      </c>
      <c r="BU688">
        <v>93140</v>
      </c>
      <c r="BV688">
        <v>97280</v>
      </c>
    </row>
    <row r="689" spans="1:74" x14ac:dyDescent="0.35">
      <c r="A689" s="298" t="s">
        <v>879</v>
      </c>
      <c r="C689" s="300">
        <v>32650</v>
      </c>
      <c r="D689" s="300">
        <v>32650</v>
      </c>
      <c r="E689" s="300">
        <v>37547.5</v>
      </c>
      <c r="F689" s="300">
        <v>37547.5</v>
      </c>
      <c r="G689" s="300">
        <v>37547.5</v>
      </c>
      <c r="H689" s="300">
        <v>37547.5</v>
      </c>
      <c r="I689" s="300">
        <v>37547.5</v>
      </c>
      <c r="J689" s="300">
        <v>37800</v>
      </c>
      <c r="K689" s="300">
        <v>40050</v>
      </c>
      <c r="L689" s="300">
        <v>42350</v>
      </c>
      <c r="M689" s="300">
        <v>44650</v>
      </c>
      <c r="N689" s="300">
        <v>46950</v>
      </c>
      <c r="O689" s="300">
        <v>49200</v>
      </c>
      <c r="P689" s="300">
        <v>51500</v>
      </c>
      <c r="Q689" s="300">
        <v>53800</v>
      </c>
      <c r="S689" s="381">
        <v>28600</v>
      </c>
      <c r="T689" s="382">
        <v>37800</v>
      </c>
      <c r="U689" s="382">
        <v>40088</v>
      </c>
      <c r="V689" s="382">
        <v>42376</v>
      </c>
      <c r="W689" s="382">
        <v>44664</v>
      </c>
      <c r="X689" s="382">
        <v>46952</v>
      </c>
      <c r="Y689" s="382">
        <v>49240</v>
      </c>
      <c r="Z689" s="382">
        <v>51528</v>
      </c>
      <c r="AA689" s="383">
        <v>53816</v>
      </c>
      <c r="AB689" s="381">
        <v>45750</v>
      </c>
      <c r="AC689" s="382">
        <v>60400</v>
      </c>
      <c r="AD689" s="382">
        <v>64060</v>
      </c>
      <c r="AE689" s="382">
        <v>67720</v>
      </c>
      <c r="AF689" s="382">
        <v>71380</v>
      </c>
      <c r="AG689" s="382">
        <v>75040</v>
      </c>
      <c r="AH689" s="382">
        <v>78700</v>
      </c>
      <c r="AI689" s="382">
        <v>82360</v>
      </c>
      <c r="AJ689" s="383">
        <v>86020</v>
      </c>
      <c r="AL689" s="381">
        <v>29650</v>
      </c>
      <c r="AM689" s="382">
        <v>39150</v>
      </c>
      <c r="AN689" s="382">
        <v>41522</v>
      </c>
      <c r="AO689" s="382">
        <v>43894</v>
      </c>
      <c r="AP689" s="382">
        <v>46266</v>
      </c>
      <c r="AQ689" s="382">
        <v>48638</v>
      </c>
      <c r="AR689" s="382">
        <v>51010</v>
      </c>
      <c r="AS689" s="382">
        <v>53382</v>
      </c>
      <c r="AT689" s="383">
        <v>55754</v>
      </c>
      <c r="AU689" s="381">
        <v>47450</v>
      </c>
      <c r="AV689" s="382">
        <v>62650</v>
      </c>
      <c r="AW689" s="382">
        <v>66446</v>
      </c>
      <c r="AX689" s="382">
        <v>70242</v>
      </c>
      <c r="AY689" s="382">
        <v>74038</v>
      </c>
      <c r="AZ689" s="382">
        <v>77834</v>
      </c>
      <c r="BA689" s="382">
        <v>81630</v>
      </c>
      <c r="BB689" s="382">
        <v>85426</v>
      </c>
      <c r="BC689" s="383">
        <v>89222</v>
      </c>
      <c r="BE689">
        <v>32350</v>
      </c>
      <c r="BF689">
        <v>42750</v>
      </c>
      <c r="BG689">
        <v>45338</v>
      </c>
      <c r="BH689">
        <v>47926</v>
      </c>
      <c r="BI689">
        <v>50514</v>
      </c>
      <c r="BJ689">
        <v>53102</v>
      </c>
      <c r="BK689">
        <v>55690</v>
      </c>
      <c r="BL689">
        <v>58278</v>
      </c>
      <c r="BM689">
        <v>60866</v>
      </c>
      <c r="BN689">
        <v>51750</v>
      </c>
      <c r="BO689">
        <v>68300</v>
      </c>
      <c r="BP689">
        <v>72440</v>
      </c>
      <c r="BQ689">
        <v>76580</v>
      </c>
      <c r="BR689">
        <v>80720</v>
      </c>
      <c r="BS689">
        <v>84860</v>
      </c>
      <c r="BT689">
        <v>89000</v>
      </c>
      <c r="BU689">
        <v>93140</v>
      </c>
      <c r="BV689">
        <v>97280</v>
      </c>
    </row>
    <row r="690" spans="1:74" x14ac:dyDescent="0.35">
      <c r="A690" s="298" t="s">
        <v>880</v>
      </c>
      <c r="C690" s="300">
        <v>32650</v>
      </c>
      <c r="D690" s="300">
        <v>32650</v>
      </c>
      <c r="E690" s="300">
        <v>37547.5</v>
      </c>
      <c r="F690" s="300">
        <v>37547.5</v>
      </c>
      <c r="G690" s="300">
        <v>37547.5</v>
      </c>
      <c r="H690" s="300">
        <v>37547.5</v>
      </c>
      <c r="I690" s="300">
        <v>37547.5</v>
      </c>
      <c r="J690" s="300">
        <v>38100</v>
      </c>
      <c r="K690" s="300">
        <v>40400</v>
      </c>
      <c r="L690" s="300">
        <v>42700</v>
      </c>
      <c r="M690" s="300">
        <v>45050</v>
      </c>
      <c r="N690" s="300">
        <v>47350</v>
      </c>
      <c r="O690" s="300">
        <v>49650</v>
      </c>
      <c r="P690" s="300">
        <v>51950</v>
      </c>
      <c r="Q690" s="300">
        <v>54250</v>
      </c>
      <c r="S690" s="381">
        <v>28850</v>
      </c>
      <c r="T690" s="382">
        <v>38100</v>
      </c>
      <c r="U690" s="382">
        <v>40408</v>
      </c>
      <c r="V690" s="382">
        <v>42716</v>
      </c>
      <c r="W690" s="382">
        <v>45024</v>
      </c>
      <c r="X690" s="382">
        <v>47332</v>
      </c>
      <c r="Y690" s="382">
        <v>49640</v>
      </c>
      <c r="Z690" s="382">
        <v>51948</v>
      </c>
      <c r="AA690" s="383">
        <v>54256</v>
      </c>
      <c r="AB690" s="381">
        <v>46150</v>
      </c>
      <c r="AC690" s="382">
        <v>60900</v>
      </c>
      <c r="AD690" s="382">
        <v>64592</v>
      </c>
      <c r="AE690" s="382">
        <v>68284</v>
      </c>
      <c r="AF690" s="382">
        <v>71976</v>
      </c>
      <c r="AG690" s="382">
        <v>75668</v>
      </c>
      <c r="AH690" s="382">
        <v>79360</v>
      </c>
      <c r="AI690" s="382">
        <v>83052</v>
      </c>
      <c r="AJ690" s="383">
        <v>86744</v>
      </c>
      <c r="AL690" s="381">
        <v>29650</v>
      </c>
      <c r="AM690" s="382">
        <v>39150</v>
      </c>
      <c r="AN690" s="382">
        <v>41522</v>
      </c>
      <c r="AO690" s="382">
        <v>43894</v>
      </c>
      <c r="AP690" s="382">
        <v>46266</v>
      </c>
      <c r="AQ690" s="382">
        <v>48638</v>
      </c>
      <c r="AR690" s="382">
        <v>51010</v>
      </c>
      <c r="AS690" s="382">
        <v>53382</v>
      </c>
      <c r="AT690" s="383">
        <v>55754</v>
      </c>
      <c r="AU690" s="381">
        <v>47450</v>
      </c>
      <c r="AV690" s="382">
        <v>62650</v>
      </c>
      <c r="AW690" s="382">
        <v>66446</v>
      </c>
      <c r="AX690" s="382">
        <v>70242</v>
      </c>
      <c r="AY690" s="382">
        <v>74038</v>
      </c>
      <c r="AZ690" s="382">
        <v>77834</v>
      </c>
      <c r="BA690" s="382">
        <v>81630</v>
      </c>
      <c r="BB690" s="382">
        <v>85426</v>
      </c>
      <c r="BC690" s="383">
        <v>89222</v>
      </c>
      <c r="BE690">
        <v>33150</v>
      </c>
      <c r="BF690">
        <v>43800</v>
      </c>
      <c r="BG690">
        <v>46452</v>
      </c>
      <c r="BH690">
        <v>49104</v>
      </c>
      <c r="BI690">
        <v>51756</v>
      </c>
      <c r="BJ690">
        <v>54408</v>
      </c>
      <c r="BK690">
        <v>57060</v>
      </c>
      <c r="BL690">
        <v>59712</v>
      </c>
      <c r="BM690">
        <v>62364</v>
      </c>
      <c r="BN690">
        <v>53050</v>
      </c>
      <c r="BO690">
        <v>70050</v>
      </c>
      <c r="BP690">
        <v>74294</v>
      </c>
      <c r="BQ690">
        <v>78538</v>
      </c>
      <c r="BR690">
        <v>82782</v>
      </c>
      <c r="BS690">
        <v>87026</v>
      </c>
      <c r="BT690">
        <v>91270</v>
      </c>
      <c r="BU690">
        <v>95514</v>
      </c>
      <c r="BV690">
        <v>99758</v>
      </c>
    </row>
    <row r="691" spans="1:74" x14ac:dyDescent="0.35">
      <c r="A691" s="298" t="s">
        <v>881</v>
      </c>
      <c r="C691" s="300">
        <v>32650</v>
      </c>
      <c r="D691" s="300">
        <v>32650</v>
      </c>
      <c r="E691" s="300">
        <v>37547.5</v>
      </c>
      <c r="F691" s="300">
        <v>37547.5</v>
      </c>
      <c r="G691" s="300">
        <v>37547.5</v>
      </c>
      <c r="H691" s="300">
        <v>37547.5</v>
      </c>
      <c r="I691" s="300">
        <v>37547.5</v>
      </c>
      <c r="J691" s="300">
        <v>37800</v>
      </c>
      <c r="K691" s="300">
        <v>40050</v>
      </c>
      <c r="L691" s="300">
        <v>42350</v>
      </c>
      <c r="M691" s="300">
        <v>44650</v>
      </c>
      <c r="N691" s="300">
        <v>46950</v>
      </c>
      <c r="O691" s="300">
        <v>49200</v>
      </c>
      <c r="P691" s="300">
        <v>51500</v>
      </c>
      <c r="Q691" s="300">
        <v>53800</v>
      </c>
      <c r="S691" s="381">
        <v>28600</v>
      </c>
      <c r="T691" s="382">
        <v>37800</v>
      </c>
      <c r="U691" s="382">
        <v>40088</v>
      </c>
      <c r="V691" s="382">
        <v>42376</v>
      </c>
      <c r="W691" s="382">
        <v>44664</v>
      </c>
      <c r="X691" s="382">
        <v>46952</v>
      </c>
      <c r="Y691" s="382">
        <v>49240</v>
      </c>
      <c r="Z691" s="382">
        <v>51528</v>
      </c>
      <c r="AA691" s="383">
        <v>53816</v>
      </c>
      <c r="AB691" s="381">
        <v>45750</v>
      </c>
      <c r="AC691" s="382">
        <v>60400</v>
      </c>
      <c r="AD691" s="382">
        <v>64060</v>
      </c>
      <c r="AE691" s="382">
        <v>67720</v>
      </c>
      <c r="AF691" s="382">
        <v>71380</v>
      </c>
      <c r="AG691" s="382">
        <v>75040</v>
      </c>
      <c r="AH691" s="382">
        <v>78700</v>
      </c>
      <c r="AI691" s="382">
        <v>82360</v>
      </c>
      <c r="AJ691" s="383">
        <v>86020</v>
      </c>
      <c r="AL691" s="381">
        <v>29650</v>
      </c>
      <c r="AM691" s="382">
        <v>39150</v>
      </c>
      <c r="AN691" s="382">
        <v>41522</v>
      </c>
      <c r="AO691" s="382">
        <v>43894</v>
      </c>
      <c r="AP691" s="382">
        <v>46266</v>
      </c>
      <c r="AQ691" s="382">
        <v>48638</v>
      </c>
      <c r="AR691" s="382">
        <v>51010</v>
      </c>
      <c r="AS691" s="382">
        <v>53382</v>
      </c>
      <c r="AT691" s="383">
        <v>55754</v>
      </c>
      <c r="AU691" s="381">
        <v>47450</v>
      </c>
      <c r="AV691" s="382">
        <v>62650</v>
      </c>
      <c r="AW691" s="382">
        <v>66446</v>
      </c>
      <c r="AX691" s="382">
        <v>70242</v>
      </c>
      <c r="AY691" s="382">
        <v>74038</v>
      </c>
      <c r="AZ691" s="382">
        <v>77834</v>
      </c>
      <c r="BA691" s="382">
        <v>81630</v>
      </c>
      <c r="BB691" s="382">
        <v>85426</v>
      </c>
      <c r="BC691" s="383">
        <v>89222</v>
      </c>
      <c r="BE691">
        <v>32350</v>
      </c>
      <c r="BF691">
        <v>42750</v>
      </c>
      <c r="BG691">
        <v>45338</v>
      </c>
      <c r="BH691">
        <v>47926</v>
      </c>
      <c r="BI691">
        <v>50514</v>
      </c>
      <c r="BJ691">
        <v>53102</v>
      </c>
      <c r="BK691">
        <v>55690</v>
      </c>
      <c r="BL691">
        <v>58278</v>
      </c>
      <c r="BM691">
        <v>60866</v>
      </c>
      <c r="BN691">
        <v>51750</v>
      </c>
      <c r="BO691">
        <v>68300</v>
      </c>
      <c r="BP691">
        <v>72440</v>
      </c>
      <c r="BQ691">
        <v>76580</v>
      </c>
      <c r="BR691">
        <v>80720</v>
      </c>
      <c r="BS691">
        <v>84860</v>
      </c>
      <c r="BT691">
        <v>89000</v>
      </c>
      <c r="BU691">
        <v>93140</v>
      </c>
      <c r="BV691">
        <v>97280</v>
      </c>
    </row>
    <row r="692" spans="1:74" x14ac:dyDescent="0.35">
      <c r="A692" s="298" t="s">
        <v>882</v>
      </c>
      <c r="C692" s="300">
        <v>32650</v>
      </c>
      <c r="D692" s="300">
        <v>32650</v>
      </c>
      <c r="E692" s="300">
        <v>37547.5</v>
      </c>
      <c r="F692" s="300">
        <v>37547.5</v>
      </c>
      <c r="G692" s="300">
        <v>37547.5</v>
      </c>
      <c r="H692" s="300">
        <v>37547.5</v>
      </c>
      <c r="I692" s="300">
        <v>37547.5</v>
      </c>
      <c r="J692" s="300">
        <v>37800</v>
      </c>
      <c r="K692" s="300">
        <v>40050</v>
      </c>
      <c r="L692" s="300">
        <v>42350</v>
      </c>
      <c r="M692" s="300">
        <v>44650</v>
      </c>
      <c r="N692" s="300">
        <v>46950</v>
      </c>
      <c r="O692" s="300">
        <v>49200</v>
      </c>
      <c r="P692" s="300">
        <v>51500</v>
      </c>
      <c r="Q692" s="300">
        <v>53800</v>
      </c>
      <c r="S692" s="381">
        <v>28600</v>
      </c>
      <c r="T692" s="382">
        <v>37800</v>
      </c>
      <c r="U692" s="382">
        <v>40088</v>
      </c>
      <c r="V692" s="382">
        <v>42376</v>
      </c>
      <c r="W692" s="382">
        <v>44664</v>
      </c>
      <c r="X692" s="382">
        <v>46952</v>
      </c>
      <c r="Y692" s="382">
        <v>49240</v>
      </c>
      <c r="Z692" s="382">
        <v>51528</v>
      </c>
      <c r="AA692" s="383">
        <v>53816</v>
      </c>
      <c r="AB692" s="381">
        <v>45750</v>
      </c>
      <c r="AC692" s="382">
        <v>60400</v>
      </c>
      <c r="AD692" s="382">
        <v>64060</v>
      </c>
      <c r="AE692" s="382">
        <v>67720</v>
      </c>
      <c r="AF692" s="382">
        <v>71380</v>
      </c>
      <c r="AG692" s="382">
        <v>75040</v>
      </c>
      <c r="AH692" s="382">
        <v>78700</v>
      </c>
      <c r="AI692" s="382">
        <v>82360</v>
      </c>
      <c r="AJ692" s="383">
        <v>86020</v>
      </c>
      <c r="AL692" s="381">
        <v>29650</v>
      </c>
      <c r="AM692" s="382">
        <v>39150</v>
      </c>
      <c r="AN692" s="382">
        <v>41522</v>
      </c>
      <c r="AO692" s="382">
        <v>43894</v>
      </c>
      <c r="AP692" s="382">
        <v>46266</v>
      </c>
      <c r="AQ692" s="382">
        <v>48638</v>
      </c>
      <c r="AR692" s="382">
        <v>51010</v>
      </c>
      <c r="AS692" s="382">
        <v>53382</v>
      </c>
      <c r="AT692" s="383">
        <v>55754</v>
      </c>
      <c r="AU692" s="381">
        <v>47450</v>
      </c>
      <c r="AV692" s="382">
        <v>62650</v>
      </c>
      <c r="AW692" s="382">
        <v>66446</v>
      </c>
      <c r="AX692" s="382">
        <v>70242</v>
      </c>
      <c r="AY692" s="382">
        <v>74038</v>
      </c>
      <c r="AZ692" s="382">
        <v>77834</v>
      </c>
      <c r="BA692" s="382">
        <v>81630</v>
      </c>
      <c r="BB692" s="382">
        <v>85426</v>
      </c>
      <c r="BC692" s="383">
        <v>89222</v>
      </c>
      <c r="BE692">
        <v>32350</v>
      </c>
      <c r="BF692">
        <v>42750</v>
      </c>
      <c r="BG692">
        <v>45338</v>
      </c>
      <c r="BH692">
        <v>47926</v>
      </c>
      <c r="BI692">
        <v>50514</v>
      </c>
      <c r="BJ692">
        <v>53102</v>
      </c>
      <c r="BK692">
        <v>55690</v>
      </c>
      <c r="BL692">
        <v>58278</v>
      </c>
      <c r="BM692">
        <v>60866</v>
      </c>
      <c r="BN692">
        <v>51750</v>
      </c>
      <c r="BO692">
        <v>68300</v>
      </c>
      <c r="BP692">
        <v>72440</v>
      </c>
      <c r="BQ692">
        <v>76580</v>
      </c>
      <c r="BR692">
        <v>80720</v>
      </c>
      <c r="BS692">
        <v>84860</v>
      </c>
      <c r="BT692">
        <v>89000</v>
      </c>
      <c r="BU692">
        <v>93140</v>
      </c>
      <c r="BV692">
        <v>97280</v>
      </c>
    </row>
    <row r="693" spans="1:74" x14ac:dyDescent="0.35">
      <c r="A693" s="298" t="s">
        <v>883</v>
      </c>
      <c r="C693" s="300">
        <v>32650</v>
      </c>
      <c r="D693" s="300">
        <v>32650</v>
      </c>
      <c r="E693" s="300">
        <v>37547.5</v>
      </c>
      <c r="F693" s="300">
        <v>37547.5</v>
      </c>
      <c r="G693" s="300">
        <v>37547.5</v>
      </c>
      <c r="H693" s="300">
        <v>37547.5</v>
      </c>
      <c r="I693" s="300">
        <v>37547.5</v>
      </c>
      <c r="J693" s="300">
        <v>38700</v>
      </c>
      <c r="K693" s="300">
        <v>41050</v>
      </c>
      <c r="L693" s="300">
        <v>43400</v>
      </c>
      <c r="M693" s="300">
        <v>45750</v>
      </c>
      <c r="N693" s="300">
        <v>48100</v>
      </c>
      <c r="O693" s="300">
        <v>50400</v>
      </c>
      <c r="P693" s="300">
        <v>52750</v>
      </c>
      <c r="Q693" s="300">
        <v>55100</v>
      </c>
      <c r="S693" s="381">
        <v>29300</v>
      </c>
      <c r="T693" s="382">
        <v>38700</v>
      </c>
      <c r="U693" s="382">
        <v>41044</v>
      </c>
      <c r="V693" s="382">
        <v>43388</v>
      </c>
      <c r="W693" s="382">
        <v>45732</v>
      </c>
      <c r="X693" s="382">
        <v>48076</v>
      </c>
      <c r="Y693" s="382">
        <v>50420</v>
      </c>
      <c r="Z693" s="382">
        <v>52764</v>
      </c>
      <c r="AA693" s="383">
        <v>55108</v>
      </c>
      <c r="AB693" s="381">
        <v>46900</v>
      </c>
      <c r="AC693" s="382">
        <v>61900</v>
      </c>
      <c r="AD693" s="382">
        <v>65652</v>
      </c>
      <c r="AE693" s="382">
        <v>69404</v>
      </c>
      <c r="AF693" s="382">
        <v>73156</v>
      </c>
      <c r="AG693" s="382">
        <v>76908</v>
      </c>
      <c r="AH693" s="382">
        <v>80660</v>
      </c>
      <c r="AI693" s="382">
        <v>84412</v>
      </c>
      <c r="AJ693" s="383">
        <v>88164</v>
      </c>
      <c r="AL693" s="381">
        <v>29650</v>
      </c>
      <c r="AM693" s="382">
        <v>39150</v>
      </c>
      <c r="AN693" s="382">
        <v>41522</v>
      </c>
      <c r="AO693" s="382">
        <v>43894</v>
      </c>
      <c r="AP693" s="382">
        <v>46266</v>
      </c>
      <c r="AQ693" s="382">
        <v>48638</v>
      </c>
      <c r="AR693" s="382">
        <v>51010</v>
      </c>
      <c r="AS693" s="382">
        <v>53382</v>
      </c>
      <c r="AT693" s="383">
        <v>55754</v>
      </c>
      <c r="AU693" s="381">
        <v>47450</v>
      </c>
      <c r="AV693" s="382">
        <v>62650</v>
      </c>
      <c r="AW693" s="382">
        <v>66446</v>
      </c>
      <c r="AX693" s="382">
        <v>70242</v>
      </c>
      <c r="AY693" s="382">
        <v>74038</v>
      </c>
      <c r="AZ693" s="382">
        <v>77834</v>
      </c>
      <c r="BA693" s="382">
        <v>81630</v>
      </c>
      <c r="BB693" s="382">
        <v>85426</v>
      </c>
      <c r="BC693" s="383">
        <v>89222</v>
      </c>
      <c r="BE693">
        <v>32350</v>
      </c>
      <c r="BF693">
        <v>42750</v>
      </c>
      <c r="BG693">
        <v>45338</v>
      </c>
      <c r="BH693">
        <v>47926</v>
      </c>
      <c r="BI693">
        <v>50514</v>
      </c>
      <c r="BJ693">
        <v>53102</v>
      </c>
      <c r="BK693">
        <v>55690</v>
      </c>
      <c r="BL693">
        <v>58278</v>
      </c>
      <c r="BM693">
        <v>60866</v>
      </c>
      <c r="BN693">
        <v>51750</v>
      </c>
      <c r="BO693">
        <v>68300</v>
      </c>
      <c r="BP693">
        <v>72440</v>
      </c>
      <c r="BQ693">
        <v>76580</v>
      </c>
      <c r="BR693">
        <v>80720</v>
      </c>
      <c r="BS693">
        <v>84860</v>
      </c>
      <c r="BT693">
        <v>89000</v>
      </c>
      <c r="BU693">
        <v>93140</v>
      </c>
      <c r="BV693">
        <v>97280</v>
      </c>
    </row>
    <row r="694" spans="1:74" x14ac:dyDescent="0.35">
      <c r="A694" s="298" t="s">
        <v>884</v>
      </c>
      <c r="C694" s="300">
        <v>37750</v>
      </c>
      <c r="D694" s="300">
        <v>37750</v>
      </c>
      <c r="E694" s="300">
        <v>43412.5</v>
      </c>
      <c r="F694" s="300">
        <v>43412.5</v>
      </c>
      <c r="G694" s="300">
        <v>43412.5</v>
      </c>
      <c r="H694" s="300">
        <v>43800</v>
      </c>
      <c r="I694" s="300">
        <v>46850</v>
      </c>
      <c r="J694" s="300">
        <v>49850</v>
      </c>
      <c r="K694" s="300">
        <v>52850</v>
      </c>
      <c r="L694" s="300">
        <v>55900</v>
      </c>
      <c r="M694" s="300">
        <v>58900</v>
      </c>
      <c r="N694" s="300">
        <v>61950</v>
      </c>
      <c r="O694" s="300">
        <v>64950</v>
      </c>
      <c r="P694" s="300">
        <v>67950</v>
      </c>
      <c r="Q694" s="300">
        <v>71000</v>
      </c>
      <c r="S694" s="381">
        <v>37750</v>
      </c>
      <c r="T694" s="382">
        <v>49850</v>
      </c>
      <c r="U694" s="382">
        <v>52870</v>
      </c>
      <c r="V694" s="382">
        <v>55890</v>
      </c>
      <c r="W694" s="382">
        <v>58910</v>
      </c>
      <c r="X694" s="382">
        <v>61930</v>
      </c>
      <c r="Y694" s="382">
        <v>64950</v>
      </c>
      <c r="Z694" s="382">
        <v>67970</v>
      </c>
      <c r="AA694" s="383">
        <v>70990</v>
      </c>
      <c r="AB694" s="381">
        <v>60400</v>
      </c>
      <c r="AC694" s="382">
        <v>79750</v>
      </c>
      <c r="AD694" s="382">
        <v>84582</v>
      </c>
      <c r="AE694" s="382">
        <v>89414</v>
      </c>
      <c r="AF694" s="382">
        <v>94246</v>
      </c>
      <c r="AG694" s="382">
        <v>99078</v>
      </c>
      <c r="AH694" s="382">
        <v>103910</v>
      </c>
      <c r="AI694" s="382">
        <v>108742</v>
      </c>
      <c r="AJ694" s="383">
        <v>113574</v>
      </c>
      <c r="AL694" s="381">
        <v>37750</v>
      </c>
      <c r="AM694" s="382">
        <v>49850</v>
      </c>
      <c r="AN694" s="382">
        <v>52870</v>
      </c>
      <c r="AO694" s="382">
        <v>55890</v>
      </c>
      <c r="AP694" s="382">
        <v>58910</v>
      </c>
      <c r="AQ694" s="382">
        <v>61930</v>
      </c>
      <c r="AR694" s="382">
        <v>64950</v>
      </c>
      <c r="AS694" s="382">
        <v>67970</v>
      </c>
      <c r="AT694" s="383">
        <v>70990</v>
      </c>
      <c r="AU694" s="381">
        <v>60400</v>
      </c>
      <c r="AV694" s="382">
        <v>79750</v>
      </c>
      <c r="AW694" s="382">
        <v>84582</v>
      </c>
      <c r="AX694" s="382">
        <v>89414</v>
      </c>
      <c r="AY694" s="382">
        <v>94246</v>
      </c>
      <c r="AZ694" s="382">
        <v>99078</v>
      </c>
      <c r="BA694" s="382">
        <v>103910</v>
      </c>
      <c r="BB694" s="382">
        <v>108742</v>
      </c>
      <c r="BC694" s="383">
        <v>113574</v>
      </c>
      <c r="BE694">
        <v>37750</v>
      </c>
      <c r="BF694">
        <v>49850</v>
      </c>
      <c r="BG694">
        <v>52870</v>
      </c>
      <c r="BH694">
        <v>55890</v>
      </c>
      <c r="BI694">
        <v>58910</v>
      </c>
      <c r="BJ694">
        <v>61930</v>
      </c>
      <c r="BK694">
        <v>64950</v>
      </c>
      <c r="BL694">
        <v>67970</v>
      </c>
      <c r="BM694">
        <v>70990</v>
      </c>
      <c r="BN694">
        <v>60400</v>
      </c>
      <c r="BO694">
        <v>79750</v>
      </c>
      <c r="BP694">
        <v>84582</v>
      </c>
      <c r="BQ694">
        <v>89414</v>
      </c>
      <c r="BR694">
        <v>94246</v>
      </c>
      <c r="BS694">
        <v>99078</v>
      </c>
      <c r="BT694">
        <v>103910</v>
      </c>
      <c r="BU694">
        <v>108742</v>
      </c>
      <c r="BV694">
        <v>113574</v>
      </c>
    </row>
    <row r="695" spans="1:74" x14ac:dyDescent="0.35">
      <c r="A695" s="298" t="s">
        <v>885</v>
      </c>
      <c r="C695" s="300">
        <v>32650</v>
      </c>
      <c r="D695" s="300">
        <v>32650</v>
      </c>
      <c r="E695" s="300">
        <v>37547.5</v>
      </c>
      <c r="F695" s="300">
        <v>37547.5</v>
      </c>
      <c r="G695" s="300">
        <v>37547.5</v>
      </c>
      <c r="H695" s="300">
        <v>37547.5</v>
      </c>
      <c r="I695" s="300">
        <v>37547.5</v>
      </c>
      <c r="J695" s="300">
        <v>37800</v>
      </c>
      <c r="K695" s="300">
        <v>40050</v>
      </c>
      <c r="L695" s="300">
        <v>42350</v>
      </c>
      <c r="M695" s="300">
        <v>44650</v>
      </c>
      <c r="N695" s="300">
        <v>46950</v>
      </c>
      <c r="O695" s="300">
        <v>49200</v>
      </c>
      <c r="P695" s="300">
        <v>51500</v>
      </c>
      <c r="Q695" s="300">
        <v>53800</v>
      </c>
      <c r="S695" s="381">
        <v>28600</v>
      </c>
      <c r="T695" s="382">
        <v>37800</v>
      </c>
      <c r="U695" s="382">
        <v>40088</v>
      </c>
      <c r="V695" s="382">
        <v>42376</v>
      </c>
      <c r="W695" s="382">
        <v>44664</v>
      </c>
      <c r="X695" s="382">
        <v>46952</v>
      </c>
      <c r="Y695" s="382">
        <v>49240</v>
      </c>
      <c r="Z695" s="382">
        <v>51528</v>
      </c>
      <c r="AA695" s="383">
        <v>53816</v>
      </c>
      <c r="AB695" s="381">
        <v>45750</v>
      </c>
      <c r="AC695" s="382">
        <v>60400</v>
      </c>
      <c r="AD695" s="382">
        <v>64060</v>
      </c>
      <c r="AE695" s="382">
        <v>67720</v>
      </c>
      <c r="AF695" s="382">
        <v>71380</v>
      </c>
      <c r="AG695" s="382">
        <v>75040</v>
      </c>
      <c r="AH695" s="382">
        <v>78700</v>
      </c>
      <c r="AI695" s="382">
        <v>82360</v>
      </c>
      <c r="AJ695" s="383">
        <v>86020</v>
      </c>
      <c r="AL695" s="381">
        <v>29650</v>
      </c>
      <c r="AM695" s="382">
        <v>39150</v>
      </c>
      <c r="AN695" s="382">
        <v>41522</v>
      </c>
      <c r="AO695" s="382">
        <v>43894</v>
      </c>
      <c r="AP695" s="382">
        <v>46266</v>
      </c>
      <c r="AQ695" s="382">
        <v>48638</v>
      </c>
      <c r="AR695" s="382">
        <v>51010</v>
      </c>
      <c r="AS695" s="382">
        <v>53382</v>
      </c>
      <c r="AT695" s="383">
        <v>55754</v>
      </c>
      <c r="AU695" s="381">
        <v>47450</v>
      </c>
      <c r="AV695" s="382">
        <v>62650</v>
      </c>
      <c r="AW695" s="382">
        <v>66446</v>
      </c>
      <c r="AX695" s="382">
        <v>70242</v>
      </c>
      <c r="AY695" s="382">
        <v>74038</v>
      </c>
      <c r="AZ695" s="382">
        <v>77834</v>
      </c>
      <c r="BA695" s="382">
        <v>81630</v>
      </c>
      <c r="BB695" s="382">
        <v>85426</v>
      </c>
      <c r="BC695" s="383">
        <v>89222</v>
      </c>
      <c r="BE695">
        <v>32350</v>
      </c>
      <c r="BF695">
        <v>42750</v>
      </c>
      <c r="BG695">
        <v>45338</v>
      </c>
      <c r="BH695">
        <v>47926</v>
      </c>
      <c r="BI695">
        <v>50514</v>
      </c>
      <c r="BJ695">
        <v>53102</v>
      </c>
      <c r="BK695">
        <v>55690</v>
      </c>
      <c r="BL695">
        <v>58278</v>
      </c>
      <c r="BM695">
        <v>60866</v>
      </c>
      <c r="BN695">
        <v>51750</v>
      </c>
      <c r="BO695">
        <v>68300</v>
      </c>
      <c r="BP695">
        <v>72440</v>
      </c>
      <c r="BQ695">
        <v>76580</v>
      </c>
      <c r="BR695">
        <v>80720</v>
      </c>
      <c r="BS695">
        <v>84860</v>
      </c>
      <c r="BT695">
        <v>89000</v>
      </c>
      <c r="BU695">
        <v>93140</v>
      </c>
      <c r="BV695">
        <v>97280</v>
      </c>
    </row>
    <row r="696" spans="1:74" x14ac:dyDescent="0.35">
      <c r="A696" s="298" t="s">
        <v>886</v>
      </c>
      <c r="C696" s="300">
        <v>32650</v>
      </c>
      <c r="D696" s="300">
        <v>32650</v>
      </c>
      <c r="E696" s="300">
        <v>37547.5</v>
      </c>
      <c r="F696" s="300">
        <v>37547.5</v>
      </c>
      <c r="G696" s="300">
        <v>37547.5</v>
      </c>
      <c r="H696" s="300">
        <v>37547.5</v>
      </c>
      <c r="I696" s="300">
        <v>37547.5</v>
      </c>
      <c r="J696" s="300">
        <v>37800</v>
      </c>
      <c r="K696" s="300">
        <v>40050</v>
      </c>
      <c r="L696" s="300">
        <v>42350</v>
      </c>
      <c r="M696" s="300">
        <v>44650</v>
      </c>
      <c r="N696" s="300">
        <v>46950</v>
      </c>
      <c r="O696" s="300">
        <v>49200</v>
      </c>
      <c r="P696" s="300">
        <v>51500</v>
      </c>
      <c r="Q696" s="300">
        <v>53800</v>
      </c>
      <c r="S696" s="381">
        <v>28600</v>
      </c>
      <c r="T696" s="382">
        <v>37800</v>
      </c>
      <c r="U696" s="382">
        <v>40088</v>
      </c>
      <c r="V696" s="382">
        <v>42376</v>
      </c>
      <c r="W696" s="382">
        <v>44664</v>
      </c>
      <c r="X696" s="382">
        <v>46952</v>
      </c>
      <c r="Y696" s="382">
        <v>49240</v>
      </c>
      <c r="Z696" s="382">
        <v>51528</v>
      </c>
      <c r="AA696" s="383">
        <v>53816</v>
      </c>
      <c r="AB696" s="381">
        <v>45750</v>
      </c>
      <c r="AC696" s="382">
        <v>60400</v>
      </c>
      <c r="AD696" s="382">
        <v>64060</v>
      </c>
      <c r="AE696" s="382">
        <v>67720</v>
      </c>
      <c r="AF696" s="382">
        <v>71380</v>
      </c>
      <c r="AG696" s="382">
        <v>75040</v>
      </c>
      <c r="AH696" s="382">
        <v>78700</v>
      </c>
      <c r="AI696" s="382">
        <v>82360</v>
      </c>
      <c r="AJ696" s="383">
        <v>86020</v>
      </c>
      <c r="AL696" s="381">
        <v>29650</v>
      </c>
      <c r="AM696" s="382">
        <v>39150</v>
      </c>
      <c r="AN696" s="382">
        <v>41522</v>
      </c>
      <c r="AO696" s="382">
        <v>43894</v>
      </c>
      <c r="AP696" s="382">
        <v>46266</v>
      </c>
      <c r="AQ696" s="382">
        <v>48638</v>
      </c>
      <c r="AR696" s="382">
        <v>51010</v>
      </c>
      <c r="AS696" s="382">
        <v>53382</v>
      </c>
      <c r="AT696" s="383">
        <v>55754</v>
      </c>
      <c r="AU696" s="381">
        <v>47450</v>
      </c>
      <c r="AV696" s="382">
        <v>62650</v>
      </c>
      <c r="AW696" s="382">
        <v>66446</v>
      </c>
      <c r="AX696" s="382">
        <v>70242</v>
      </c>
      <c r="AY696" s="382">
        <v>74038</v>
      </c>
      <c r="AZ696" s="382">
        <v>77834</v>
      </c>
      <c r="BA696" s="382">
        <v>81630</v>
      </c>
      <c r="BB696" s="382">
        <v>85426</v>
      </c>
      <c r="BC696" s="383">
        <v>89222</v>
      </c>
      <c r="BE696">
        <v>32350</v>
      </c>
      <c r="BF696">
        <v>42750</v>
      </c>
      <c r="BG696">
        <v>45338</v>
      </c>
      <c r="BH696">
        <v>47926</v>
      </c>
      <c r="BI696">
        <v>50514</v>
      </c>
      <c r="BJ696">
        <v>53102</v>
      </c>
      <c r="BK696">
        <v>55690</v>
      </c>
      <c r="BL696">
        <v>58278</v>
      </c>
      <c r="BM696">
        <v>60866</v>
      </c>
      <c r="BN696">
        <v>51750</v>
      </c>
      <c r="BO696">
        <v>68300</v>
      </c>
      <c r="BP696">
        <v>72440</v>
      </c>
      <c r="BQ696">
        <v>76580</v>
      </c>
      <c r="BR696">
        <v>80720</v>
      </c>
      <c r="BS696">
        <v>84860</v>
      </c>
      <c r="BT696">
        <v>89000</v>
      </c>
      <c r="BU696">
        <v>93140</v>
      </c>
      <c r="BV696">
        <v>97280</v>
      </c>
    </row>
    <row r="697" spans="1:74" x14ac:dyDescent="0.35">
      <c r="A697" s="298" t="s">
        <v>887</v>
      </c>
      <c r="C697" s="300">
        <v>32650</v>
      </c>
      <c r="D697" s="300">
        <v>32650</v>
      </c>
      <c r="E697" s="300">
        <v>37547.5</v>
      </c>
      <c r="F697" s="300">
        <v>37547.5</v>
      </c>
      <c r="G697" s="300">
        <v>37547.5</v>
      </c>
      <c r="H697" s="300">
        <v>37547.5</v>
      </c>
      <c r="I697" s="300">
        <v>37547.5</v>
      </c>
      <c r="J697" s="300">
        <v>37800</v>
      </c>
      <c r="K697" s="300">
        <v>40050</v>
      </c>
      <c r="L697" s="300">
        <v>42350</v>
      </c>
      <c r="M697" s="300">
        <v>44650</v>
      </c>
      <c r="N697" s="300">
        <v>46950</v>
      </c>
      <c r="O697" s="300">
        <v>49200</v>
      </c>
      <c r="P697" s="300">
        <v>51500</v>
      </c>
      <c r="Q697" s="300">
        <v>53800</v>
      </c>
      <c r="S697" s="381">
        <v>28600</v>
      </c>
      <c r="T697" s="382">
        <v>37800</v>
      </c>
      <c r="U697" s="382">
        <v>40088</v>
      </c>
      <c r="V697" s="382">
        <v>42376</v>
      </c>
      <c r="W697" s="382">
        <v>44664</v>
      </c>
      <c r="X697" s="382">
        <v>46952</v>
      </c>
      <c r="Y697" s="382">
        <v>49240</v>
      </c>
      <c r="Z697" s="382">
        <v>51528</v>
      </c>
      <c r="AA697" s="383">
        <v>53816</v>
      </c>
      <c r="AB697" s="381">
        <v>45750</v>
      </c>
      <c r="AC697" s="382">
        <v>60400</v>
      </c>
      <c r="AD697" s="382">
        <v>64060</v>
      </c>
      <c r="AE697" s="382">
        <v>67720</v>
      </c>
      <c r="AF697" s="382">
        <v>71380</v>
      </c>
      <c r="AG697" s="382">
        <v>75040</v>
      </c>
      <c r="AH697" s="382">
        <v>78700</v>
      </c>
      <c r="AI697" s="382">
        <v>82360</v>
      </c>
      <c r="AJ697" s="383">
        <v>86020</v>
      </c>
      <c r="AL697" s="381">
        <v>29650</v>
      </c>
      <c r="AM697" s="382">
        <v>39150</v>
      </c>
      <c r="AN697" s="382">
        <v>41522</v>
      </c>
      <c r="AO697" s="382">
        <v>43894</v>
      </c>
      <c r="AP697" s="382">
        <v>46266</v>
      </c>
      <c r="AQ697" s="382">
        <v>48638</v>
      </c>
      <c r="AR697" s="382">
        <v>51010</v>
      </c>
      <c r="AS697" s="382">
        <v>53382</v>
      </c>
      <c r="AT697" s="383">
        <v>55754</v>
      </c>
      <c r="AU697" s="381">
        <v>47450</v>
      </c>
      <c r="AV697" s="382">
        <v>62650</v>
      </c>
      <c r="AW697" s="382">
        <v>66446</v>
      </c>
      <c r="AX697" s="382">
        <v>70242</v>
      </c>
      <c r="AY697" s="382">
        <v>74038</v>
      </c>
      <c r="AZ697" s="382">
        <v>77834</v>
      </c>
      <c r="BA697" s="382">
        <v>81630</v>
      </c>
      <c r="BB697" s="382">
        <v>85426</v>
      </c>
      <c r="BC697" s="383">
        <v>89222</v>
      </c>
      <c r="BE697">
        <v>32350</v>
      </c>
      <c r="BF697">
        <v>42750</v>
      </c>
      <c r="BG697">
        <v>45338</v>
      </c>
      <c r="BH697">
        <v>47926</v>
      </c>
      <c r="BI697">
        <v>50514</v>
      </c>
      <c r="BJ697">
        <v>53102</v>
      </c>
      <c r="BK697">
        <v>55690</v>
      </c>
      <c r="BL697">
        <v>58278</v>
      </c>
      <c r="BM697">
        <v>60866</v>
      </c>
      <c r="BN697">
        <v>51750</v>
      </c>
      <c r="BO697">
        <v>68300</v>
      </c>
      <c r="BP697">
        <v>72440</v>
      </c>
      <c r="BQ697">
        <v>76580</v>
      </c>
      <c r="BR697">
        <v>80720</v>
      </c>
      <c r="BS697">
        <v>84860</v>
      </c>
      <c r="BT697">
        <v>89000</v>
      </c>
      <c r="BU697">
        <v>93140</v>
      </c>
      <c r="BV697">
        <v>97280</v>
      </c>
    </row>
    <row r="698" spans="1:74" x14ac:dyDescent="0.35">
      <c r="A698" s="298" t="s">
        <v>888</v>
      </c>
      <c r="C698" s="300">
        <v>32650</v>
      </c>
      <c r="D698" s="300">
        <v>32650</v>
      </c>
      <c r="E698" s="300">
        <v>37547.5</v>
      </c>
      <c r="F698" s="300">
        <v>37547.5</v>
      </c>
      <c r="G698" s="300">
        <v>37547.5</v>
      </c>
      <c r="H698" s="300">
        <v>37547.5</v>
      </c>
      <c r="I698" s="300">
        <v>38200</v>
      </c>
      <c r="J698" s="300">
        <v>40700</v>
      </c>
      <c r="K698" s="300">
        <v>43150</v>
      </c>
      <c r="L698" s="300">
        <v>45600</v>
      </c>
      <c r="M698" s="300">
        <v>48050</v>
      </c>
      <c r="N698" s="300">
        <v>50550</v>
      </c>
      <c r="O698" s="300">
        <v>53000</v>
      </c>
      <c r="P698" s="300">
        <v>55450</v>
      </c>
      <c r="Q698" s="300">
        <v>57950</v>
      </c>
      <c r="S698" s="381">
        <v>30800</v>
      </c>
      <c r="T698" s="382">
        <v>40700</v>
      </c>
      <c r="U698" s="382">
        <v>43164</v>
      </c>
      <c r="V698" s="382">
        <v>45628</v>
      </c>
      <c r="W698" s="382">
        <v>48092</v>
      </c>
      <c r="X698" s="382">
        <v>50556</v>
      </c>
      <c r="Y698" s="382">
        <v>53020</v>
      </c>
      <c r="Z698" s="382">
        <v>55484</v>
      </c>
      <c r="AA698" s="383">
        <v>57948</v>
      </c>
      <c r="AB698" s="381">
        <v>49300</v>
      </c>
      <c r="AC698" s="382">
        <v>65100</v>
      </c>
      <c r="AD698" s="382">
        <v>69044</v>
      </c>
      <c r="AE698" s="382">
        <v>72988</v>
      </c>
      <c r="AF698" s="382">
        <v>76932</v>
      </c>
      <c r="AG698" s="382">
        <v>80876</v>
      </c>
      <c r="AH698" s="382">
        <v>84820</v>
      </c>
      <c r="AI698" s="382">
        <v>88764</v>
      </c>
      <c r="AJ698" s="383">
        <v>92708</v>
      </c>
      <c r="AL698" s="381">
        <v>32100</v>
      </c>
      <c r="AM698" s="382">
        <v>42400</v>
      </c>
      <c r="AN698" s="382">
        <v>44968</v>
      </c>
      <c r="AO698" s="382">
        <v>47536</v>
      </c>
      <c r="AP698" s="382">
        <v>50104</v>
      </c>
      <c r="AQ698" s="382">
        <v>52672</v>
      </c>
      <c r="AR698" s="382">
        <v>55240</v>
      </c>
      <c r="AS698" s="382">
        <v>57808</v>
      </c>
      <c r="AT698" s="383">
        <v>60376</v>
      </c>
      <c r="AU698" s="381">
        <v>51350</v>
      </c>
      <c r="AV698" s="382">
        <v>67800</v>
      </c>
      <c r="AW698" s="382">
        <v>71908</v>
      </c>
      <c r="AX698" s="382">
        <v>76016</v>
      </c>
      <c r="AY698" s="382">
        <v>80124</v>
      </c>
      <c r="AZ698" s="382">
        <v>84232</v>
      </c>
      <c r="BA698" s="382">
        <v>88340</v>
      </c>
      <c r="BB698" s="382">
        <v>92448</v>
      </c>
      <c r="BC698" s="383">
        <v>96556</v>
      </c>
      <c r="BE698">
        <v>35350</v>
      </c>
      <c r="BF698">
        <v>46700</v>
      </c>
      <c r="BG698">
        <v>49528</v>
      </c>
      <c r="BH698">
        <v>52356</v>
      </c>
      <c r="BI698">
        <v>55184</v>
      </c>
      <c r="BJ698">
        <v>58012</v>
      </c>
      <c r="BK698">
        <v>60840</v>
      </c>
      <c r="BL698">
        <v>63668</v>
      </c>
      <c r="BM698">
        <v>66496</v>
      </c>
      <c r="BN698">
        <v>56550</v>
      </c>
      <c r="BO698">
        <v>74650</v>
      </c>
      <c r="BP698">
        <v>79174</v>
      </c>
      <c r="BQ698">
        <v>83698</v>
      </c>
      <c r="BR698">
        <v>88222</v>
      </c>
      <c r="BS698">
        <v>92746</v>
      </c>
      <c r="BT698">
        <v>97270</v>
      </c>
      <c r="BU698">
        <v>101794</v>
      </c>
      <c r="BV698">
        <v>106318</v>
      </c>
    </row>
    <row r="699" spans="1:74" x14ac:dyDescent="0.35">
      <c r="A699" s="298" t="s">
        <v>889</v>
      </c>
      <c r="C699" s="300">
        <v>37200</v>
      </c>
      <c r="D699" s="300">
        <v>37200</v>
      </c>
      <c r="E699" s="300">
        <v>42780</v>
      </c>
      <c r="F699" s="300">
        <v>42780</v>
      </c>
      <c r="G699" s="300">
        <v>42780</v>
      </c>
      <c r="H699" s="300">
        <v>43200</v>
      </c>
      <c r="I699" s="300">
        <v>46150</v>
      </c>
      <c r="J699" s="300">
        <v>49150</v>
      </c>
      <c r="K699" s="300">
        <v>52100</v>
      </c>
      <c r="L699" s="300">
        <v>55100</v>
      </c>
      <c r="M699" s="300">
        <v>58050</v>
      </c>
      <c r="N699" s="300">
        <v>61050</v>
      </c>
      <c r="O699" s="300">
        <v>64000</v>
      </c>
      <c r="P699" s="300">
        <v>67000</v>
      </c>
      <c r="Q699" s="300">
        <v>69950</v>
      </c>
      <c r="S699" s="381">
        <v>37200</v>
      </c>
      <c r="T699" s="382">
        <v>49150</v>
      </c>
      <c r="U699" s="382">
        <v>52126</v>
      </c>
      <c r="V699" s="382">
        <v>55102</v>
      </c>
      <c r="W699" s="382">
        <v>58078</v>
      </c>
      <c r="X699" s="382">
        <v>61054</v>
      </c>
      <c r="Y699" s="382">
        <v>64030</v>
      </c>
      <c r="Z699" s="382">
        <v>67006</v>
      </c>
      <c r="AA699" s="383">
        <v>69982</v>
      </c>
      <c r="AB699" s="381">
        <v>59500</v>
      </c>
      <c r="AC699" s="382">
        <v>78550</v>
      </c>
      <c r="AD699" s="382">
        <v>83310</v>
      </c>
      <c r="AE699" s="382">
        <v>88070</v>
      </c>
      <c r="AF699" s="382">
        <v>92830</v>
      </c>
      <c r="AG699" s="382">
        <v>97590</v>
      </c>
      <c r="AH699" s="382">
        <v>102350</v>
      </c>
      <c r="AI699" s="382">
        <v>107110</v>
      </c>
      <c r="AJ699" s="383">
        <v>111870</v>
      </c>
      <c r="AL699" s="381">
        <v>37200</v>
      </c>
      <c r="AM699" s="382">
        <v>49150</v>
      </c>
      <c r="AN699" s="382">
        <v>52126</v>
      </c>
      <c r="AO699" s="382">
        <v>55102</v>
      </c>
      <c r="AP699" s="382">
        <v>58078</v>
      </c>
      <c r="AQ699" s="382">
        <v>61054</v>
      </c>
      <c r="AR699" s="382">
        <v>64030</v>
      </c>
      <c r="AS699" s="382">
        <v>67006</v>
      </c>
      <c r="AT699" s="383">
        <v>69982</v>
      </c>
      <c r="AU699" s="381">
        <v>59500</v>
      </c>
      <c r="AV699" s="382">
        <v>78550</v>
      </c>
      <c r="AW699" s="382">
        <v>83310</v>
      </c>
      <c r="AX699" s="382">
        <v>88070</v>
      </c>
      <c r="AY699" s="382">
        <v>92830</v>
      </c>
      <c r="AZ699" s="382">
        <v>97590</v>
      </c>
      <c r="BA699" s="382">
        <v>102350</v>
      </c>
      <c r="BB699" s="382">
        <v>107110</v>
      </c>
      <c r="BC699" s="383">
        <v>111870</v>
      </c>
      <c r="BE699">
        <v>40950</v>
      </c>
      <c r="BF699">
        <v>54100</v>
      </c>
      <c r="BG699">
        <v>57376</v>
      </c>
      <c r="BH699">
        <v>60652</v>
      </c>
      <c r="BI699">
        <v>63928</v>
      </c>
      <c r="BJ699">
        <v>67204</v>
      </c>
      <c r="BK699">
        <v>70480</v>
      </c>
      <c r="BL699">
        <v>73756</v>
      </c>
      <c r="BM699">
        <v>77032</v>
      </c>
      <c r="BN699">
        <v>65500</v>
      </c>
      <c r="BO699">
        <v>86450</v>
      </c>
      <c r="BP699">
        <v>91690</v>
      </c>
      <c r="BQ699">
        <v>96930</v>
      </c>
      <c r="BR699">
        <v>102170</v>
      </c>
      <c r="BS699">
        <v>107410</v>
      </c>
      <c r="BT699">
        <v>112650</v>
      </c>
      <c r="BU699">
        <v>117890</v>
      </c>
      <c r="BV699">
        <v>123130</v>
      </c>
    </row>
    <row r="700" spans="1:74" x14ac:dyDescent="0.35">
      <c r="A700" s="298" t="s">
        <v>890</v>
      </c>
      <c r="C700" s="300">
        <v>32650</v>
      </c>
      <c r="D700" s="300">
        <v>32650</v>
      </c>
      <c r="E700" s="300">
        <v>37547.5</v>
      </c>
      <c r="F700" s="300">
        <v>37547.5</v>
      </c>
      <c r="G700" s="300">
        <v>37547.5</v>
      </c>
      <c r="H700" s="300">
        <v>37547.5</v>
      </c>
      <c r="I700" s="300">
        <v>37547.5</v>
      </c>
      <c r="J700" s="300">
        <v>39750</v>
      </c>
      <c r="K700" s="300">
        <v>42150</v>
      </c>
      <c r="L700" s="300">
        <v>44550</v>
      </c>
      <c r="M700" s="300">
        <v>47000</v>
      </c>
      <c r="N700" s="300">
        <v>49400</v>
      </c>
      <c r="O700" s="300">
        <v>51800</v>
      </c>
      <c r="P700" s="300">
        <v>54200</v>
      </c>
      <c r="Q700" s="300">
        <v>56600</v>
      </c>
      <c r="S700" s="381">
        <v>30100</v>
      </c>
      <c r="T700" s="382">
        <v>39750</v>
      </c>
      <c r="U700" s="382">
        <v>42158</v>
      </c>
      <c r="V700" s="382">
        <v>44566</v>
      </c>
      <c r="W700" s="382">
        <v>46974</v>
      </c>
      <c r="X700" s="382">
        <v>49382</v>
      </c>
      <c r="Y700" s="382">
        <v>51790</v>
      </c>
      <c r="Z700" s="382">
        <v>54198</v>
      </c>
      <c r="AA700" s="383">
        <v>56606</v>
      </c>
      <c r="AB700" s="381">
        <v>48150</v>
      </c>
      <c r="AC700" s="382">
        <v>63550</v>
      </c>
      <c r="AD700" s="382">
        <v>67402</v>
      </c>
      <c r="AE700" s="382">
        <v>71254</v>
      </c>
      <c r="AF700" s="382">
        <v>75106</v>
      </c>
      <c r="AG700" s="382">
        <v>78958</v>
      </c>
      <c r="AH700" s="382">
        <v>82810</v>
      </c>
      <c r="AI700" s="382">
        <v>86662</v>
      </c>
      <c r="AJ700" s="383">
        <v>90514</v>
      </c>
      <c r="AL700" s="381">
        <v>31600</v>
      </c>
      <c r="AM700" s="382">
        <v>41750</v>
      </c>
      <c r="AN700" s="382">
        <v>44278</v>
      </c>
      <c r="AO700" s="382">
        <v>46806</v>
      </c>
      <c r="AP700" s="382">
        <v>49334</v>
      </c>
      <c r="AQ700" s="382">
        <v>51862</v>
      </c>
      <c r="AR700" s="382">
        <v>54390</v>
      </c>
      <c r="AS700" s="382">
        <v>56918</v>
      </c>
      <c r="AT700" s="383">
        <v>59446</v>
      </c>
      <c r="AU700" s="381">
        <v>50550</v>
      </c>
      <c r="AV700" s="382">
        <v>66750</v>
      </c>
      <c r="AW700" s="382">
        <v>70794</v>
      </c>
      <c r="AX700" s="382">
        <v>74838</v>
      </c>
      <c r="AY700" s="382">
        <v>78882</v>
      </c>
      <c r="AZ700" s="382">
        <v>82926</v>
      </c>
      <c r="BA700" s="382">
        <v>86970</v>
      </c>
      <c r="BB700" s="382">
        <v>91014</v>
      </c>
      <c r="BC700" s="383">
        <v>95058</v>
      </c>
      <c r="BE700">
        <v>34000</v>
      </c>
      <c r="BF700">
        <v>44900</v>
      </c>
      <c r="BG700">
        <v>47620</v>
      </c>
      <c r="BH700">
        <v>50340</v>
      </c>
      <c r="BI700">
        <v>53060</v>
      </c>
      <c r="BJ700">
        <v>55780</v>
      </c>
      <c r="BK700">
        <v>58500</v>
      </c>
      <c r="BL700">
        <v>61220</v>
      </c>
      <c r="BM700">
        <v>63940</v>
      </c>
      <c r="BN700">
        <v>54400</v>
      </c>
      <c r="BO700">
        <v>71800</v>
      </c>
      <c r="BP700">
        <v>76152</v>
      </c>
      <c r="BQ700">
        <v>80504</v>
      </c>
      <c r="BR700">
        <v>84856</v>
      </c>
      <c r="BS700">
        <v>89208</v>
      </c>
      <c r="BT700">
        <v>93560</v>
      </c>
      <c r="BU700">
        <v>97912</v>
      </c>
      <c r="BV700">
        <v>102264</v>
      </c>
    </row>
    <row r="701" spans="1:74" x14ac:dyDescent="0.35">
      <c r="A701" s="298" t="s">
        <v>891</v>
      </c>
      <c r="C701" s="300">
        <v>37200</v>
      </c>
      <c r="D701" s="300">
        <v>37200</v>
      </c>
      <c r="E701" s="300">
        <v>42780</v>
      </c>
      <c r="F701" s="300">
        <v>42780</v>
      </c>
      <c r="G701" s="300">
        <v>42780</v>
      </c>
      <c r="H701" s="300">
        <v>43200</v>
      </c>
      <c r="I701" s="300">
        <v>46150</v>
      </c>
      <c r="J701" s="300">
        <v>49150</v>
      </c>
      <c r="K701" s="300">
        <v>52100</v>
      </c>
      <c r="L701" s="300">
        <v>55100</v>
      </c>
      <c r="M701" s="300">
        <v>58050</v>
      </c>
      <c r="N701" s="300">
        <v>61050</v>
      </c>
      <c r="O701" s="300">
        <v>64000</v>
      </c>
      <c r="P701" s="300">
        <v>67000</v>
      </c>
      <c r="Q701" s="300">
        <v>69950</v>
      </c>
      <c r="S701" s="381">
        <v>37200</v>
      </c>
      <c r="T701" s="382">
        <v>49150</v>
      </c>
      <c r="U701" s="382">
        <v>52126</v>
      </c>
      <c r="V701" s="382">
        <v>55102</v>
      </c>
      <c r="W701" s="382">
        <v>58078</v>
      </c>
      <c r="X701" s="382">
        <v>61054</v>
      </c>
      <c r="Y701" s="382">
        <v>64030</v>
      </c>
      <c r="Z701" s="382">
        <v>67006</v>
      </c>
      <c r="AA701" s="383">
        <v>69982</v>
      </c>
      <c r="AB701" s="381">
        <v>59500</v>
      </c>
      <c r="AC701" s="382">
        <v>78550</v>
      </c>
      <c r="AD701" s="382">
        <v>83310</v>
      </c>
      <c r="AE701" s="382">
        <v>88070</v>
      </c>
      <c r="AF701" s="382">
        <v>92830</v>
      </c>
      <c r="AG701" s="382">
        <v>97590</v>
      </c>
      <c r="AH701" s="382">
        <v>102350</v>
      </c>
      <c r="AI701" s="382">
        <v>107110</v>
      </c>
      <c r="AJ701" s="383">
        <v>111870</v>
      </c>
      <c r="AL701" s="381">
        <v>37200</v>
      </c>
      <c r="AM701" s="382">
        <v>49150</v>
      </c>
      <c r="AN701" s="382">
        <v>52126</v>
      </c>
      <c r="AO701" s="382">
        <v>55102</v>
      </c>
      <c r="AP701" s="382">
        <v>58078</v>
      </c>
      <c r="AQ701" s="382">
        <v>61054</v>
      </c>
      <c r="AR701" s="382">
        <v>64030</v>
      </c>
      <c r="AS701" s="382">
        <v>67006</v>
      </c>
      <c r="AT701" s="383">
        <v>69982</v>
      </c>
      <c r="AU701" s="381">
        <v>59500</v>
      </c>
      <c r="AV701" s="382">
        <v>78550</v>
      </c>
      <c r="AW701" s="382">
        <v>83310</v>
      </c>
      <c r="AX701" s="382">
        <v>88070</v>
      </c>
      <c r="AY701" s="382">
        <v>92830</v>
      </c>
      <c r="AZ701" s="382">
        <v>97590</v>
      </c>
      <c r="BA701" s="382">
        <v>102350</v>
      </c>
      <c r="BB701" s="382">
        <v>107110</v>
      </c>
      <c r="BC701" s="383">
        <v>111870</v>
      </c>
      <c r="BE701">
        <v>40950</v>
      </c>
      <c r="BF701">
        <v>54100</v>
      </c>
      <c r="BG701">
        <v>57376</v>
      </c>
      <c r="BH701">
        <v>60652</v>
      </c>
      <c r="BI701">
        <v>63928</v>
      </c>
      <c r="BJ701">
        <v>67204</v>
      </c>
      <c r="BK701">
        <v>70480</v>
      </c>
      <c r="BL701">
        <v>73756</v>
      </c>
      <c r="BM701">
        <v>77032</v>
      </c>
      <c r="BN701">
        <v>65500</v>
      </c>
      <c r="BO701">
        <v>86450</v>
      </c>
      <c r="BP701">
        <v>91690</v>
      </c>
      <c r="BQ701">
        <v>96930</v>
      </c>
      <c r="BR701">
        <v>102170</v>
      </c>
      <c r="BS701">
        <v>107410</v>
      </c>
      <c r="BT701">
        <v>112650</v>
      </c>
      <c r="BU701">
        <v>117890</v>
      </c>
      <c r="BV701">
        <v>123130</v>
      </c>
    </row>
    <row r="702" spans="1:74" x14ac:dyDescent="0.35">
      <c r="A702" s="298" t="s">
        <v>892</v>
      </c>
      <c r="C702" s="300">
        <v>32650</v>
      </c>
      <c r="D702" s="300">
        <v>32650</v>
      </c>
      <c r="E702" s="300">
        <v>37547.5</v>
      </c>
      <c r="F702" s="300">
        <v>37547.5</v>
      </c>
      <c r="G702" s="300">
        <v>37547.5</v>
      </c>
      <c r="H702" s="300">
        <v>37547.5</v>
      </c>
      <c r="I702" s="300">
        <v>37547.5</v>
      </c>
      <c r="J702" s="300">
        <v>37800</v>
      </c>
      <c r="K702" s="300">
        <v>40050</v>
      </c>
      <c r="L702" s="300">
        <v>42350</v>
      </c>
      <c r="M702" s="300">
        <v>44650</v>
      </c>
      <c r="N702" s="300">
        <v>46950</v>
      </c>
      <c r="O702" s="300">
        <v>49200</v>
      </c>
      <c r="P702" s="300">
        <v>51500</v>
      </c>
      <c r="Q702" s="300">
        <v>53800</v>
      </c>
      <c r="S702" s="381">
        <v>28600</v>
      </c>
      <c r="T702" s="382">
        <v>37800</v>
      </c>
      <c r="U702" s="382">
        <v>40088</v>
      </c>
      <c r="V702" s="382">
        <v>42376</v>
      </c>
      <c r="W702" s="382">
        <v>44664</v>
      </c>
      <c r="X702" s="382">
        <v>46952</v>
      </c>
      <c r="Y702" s="382">
        <v>49240</v>
      </c>
      <c r="Z702" s="382">
        <v>51528</v>
      </c>
      <c r="AA702" s="383">
        <v>53816</v>
      </c>
      <c r="AB702" s="381">
        <v>45750</v>
      </c>
      <c r="AC702" s="382">
        <v>60400</v>
      </c>
      <c r="AD702" s="382">
        <v>64060</v>
      </c>
      <c r="AE702" s="382">
        <v>67720</v>
      </c>
      <c r="AF702" s="382">
        <v>71380</v>
      </c>
      <c r="AG702" s="382">
        <v>75040</v>
      </c>
      <c r="AH702" s="382">
        <v>78700</v>
      </c>
      <c r="AI702" s="382">
        <v>82360</v>
      </c>
      <c r="AJ702" s="383">
        <v>86020</v>
      </c>
      <c r="AL702" s="381">
        <v>29650</v>
      </c>
      <c r="AM702" s="382">
        <v>39150</v>
      </c>
      <c r="AN702" s="382">
        <v>41522</v>
      </c>
      <c r="AO702" s="382">
        <v>43894</v>
      </c>
      <c r="AP702" s="382">
        <v>46266</v>
      </c>
      <c r="AQ702" s="382">
        <v>48638</v>
      </c>
      <c r="AR702" s="382">
        <v>51010</v>
      </c>
      <c r="AS702" s="382">
        <v>53382</v>
      </c>
      <c r="AT702" s="383">
        <v>55754</v>
      </c>
      <c r="AU702" s="381">
        <v>47450</v>
      </c>
      <c r="AV702" s="382">
        <v>62650</v>
      </c>
      <c r="AW702" s="382">
        <v>66446</v>
      </c>
      <c r="AX702" s="382">
        <v>70242</v>
      </c>
      <c r="AY702" s="382">
        <v>74038</v>
      </c>
      <c r="AZ702" s="382">
        <v>77834</v>
      </c>
      <c r="BA702" s="382">
        <v>81630</v>
      </c>
      <c r="BB702" s="382">
        <v>85426</v>
      </c>
      <c r="BC702" s="383">
        <v>89222</v>
      </c>
      <c r="BE702">
        <v>32350</v>
      </c>
      <c r="BF702">
        <v>42750</v>
      </c>
      <c r="BG702">
        <v>45338</v>
      </c>
      <c r="BH702">
        <v>47926</v>
      </c>
      <c r="BI702">
        <v>50514</v>
      </c>
      <c r="BJ702">
        <v>53102</v>
      </c>
      <c r="BK702">
        <v>55690</v>
      </c>
      <c r="BL702">
        <v>58278</v>
      </c>
      <c r="BM702">
        <v>60866</v>
      </c>
      <c r="BN702">
        <v>51750</v>
      </c>
      <c r="BO702">
        <v>68300</v>
      </c>
      <c r="BP702">
        <v>72440</v>
      </c>
      <c r="BQ702">
        <v>76580</v>
      </c>
      <c r="BR702">
        <v>80720</v>
      </c>
      <c r="BS702">
        <v>84860</v>
      </c>
      <c r="BT702">
        <v>89000</v>
      </c>
      <c r="BU702">
        <v>93140</v>
      </c>
      <c r="BV702">
        <v>97280</v>
      </c>
    </row>
    <row r="703" spans="1:74" x14ac:dyDescent="0.35">
      <c r="A703" s="298" t="s">
        <v>893</v>
      </c>
      <c r="C703" s="300">
        <v>32650</v>
      </c>
      <c r="D703" s="300">
        <v>32650</v>
      </c>
      <c r="E703" s="300">
        <v>37547.5</v>
      </c>
      <c r="F703" s="300">
        <v>37547.5</v>
      </c>
      <c r="G703" s="300">
        <v>37547.5</v>
      </c>
      <c r="H703" s="300">
        <v>37547.5</v>
      </c>
      <c r="I703" s="300">
        <v>37547.5</v>
      </c>
      <c r="J703" s="300">
        <v>37800</v>
      </c>
      <c r="K703" s="300">
        <v>40050</v>
      </c>
      <c r="L703" s="300">
        <v>42350</v>
      </c>
      <c r="M703" s="300">
        <v>44650</v>
      </c>
      <c r="N703" s="300">
        <v>46950</v>
      </c>
      <c r="O703" s="300">
        <v>49200</v>
      </c>
      <c r="P703" s="300">
        <v>51500</v>
      </c>
      <c r="Q703" s="300">
        <v>53800</v>
      </c>
      <c r="S703" s="381">
        <v>28600</v>
      </c>
      <c r="T703" s="382">
        <v>37800</v>
      </c>
      <c r="U703" s="382">
        <v>40088</v>
      </c>
      <c r="V703" s="382">
        <v>42376</v>
      </c>
      <c r="W703" s="382">
        <v>44664</v>
      </c>
      <c r="X703" s="382">
        <v>46952</v>
      </c>
      <c r="Y703" s="382">
        <v>49240</v>
      </c>
      <c r="Z703" s="382">
        <v>51528</v>
      </c>
      <c r="AA703" s="383">
        <v>53816</v>
      </c>
      <c r="AB703" s="381">
        <v>45750</v>
      </c>
      <c r="AC703" s="382">
        <v>60400</v>
      </c>
      <c r="AD703" s="382">
        <v>64060</v>
      </c>
      <c r="AE703" s="382">
        <v>67720</v>
      </c>
      <c r="AF703" s="382">
        <v>71380</v>
      </c>
      <c r="AG703" s="382">
        <v>75040</v>
      </c>
      <c r="AH703" s="382">
        <v>78700</v>
      </c>
      <c r="AI703" s="382">
        <v>82360</v>
      </c>
      <c r="AJ703" s="383">
        <v>86020</v>
      </c>
      <c r="AL703" s="381">
        <v>29650</v>
      </c>
      <c r="AM703" s="382">
        <v>39150</v>
      </c>
      <c r="AN703" s="382">
        <v>41522</v>
      </c>
      <c r="AO703" s="382">
        <v>43894</v>
      </c>
      <c r="AP703" s="382">
        <v>46266</v>
      </c>
      <c r="AQ703" s="382">
        <v>48638</v>
      </c>
      <c r="AR703" s="382">
        <v>51010</v>
      </c>
      <c r="AS703" s="382">
        <v>53382</v>
      </c>
      <c r="AT703" s="383">
        <v>55754</v>
      </c>
      <c r="AU703" s="381">
        <v>47450</v>
      </c>
      <c r="AV703" s="382">
        <v>62650</v>
      </c>
      <c r="AW703" s="382">
        <v>66446</v>
      </c>
      <c r="AX703" s="382">
        <v>70242</v>
      </c>
      <c r="AY703" s="382">
        <v>74038</v>
      </c>
      <c r="AZ703" s="382">
        <v>77834</v>
      </c>
      <c r="BA703" s="382">
        <v>81630</v>
      </c>
      <c r="BB703" s="382">
        <v>85426</v>
      </c>
      <c r="BC703" s="383">
        <v>89222</v>
      </c>
      <c r="BE703">
        <v>32350</v>
      </c>
      <c r="BF703">
        <v>42750</v>
      </c>
      <c r="BG703">
        <v>45338</v>
      </c>
      <c r="BH703">
        <v>47926</v>
      </c>
      <c r="BI703">
        <v>50514</v>
      </c>
      <c r="BJ703">
        <v>53102</v>
      </c>
      <c r="BK703">
        <v>55690</v>
      </c>
      <c r="BL703">
        <v>58278</v>
      </c>
      <c r="BM703">
        <v>60866</v>
      </c>
      <c r="BN703">
        <v>51750</v>
      </c>
      <c r="BO703">
        <v>68300</v>
      </c>
      <c r="BP703">
        <v>72440</v>
      </c>
      <c r="BQ703">
        <v>76580</v>
      </c>
      <c r="BR703">
        <v>80720</v>
      </c>
      <c r="BS703">
        <v>84860</v>
      </c>
      <c r="BT703">
        <v>89000</v>
      </c>
      <c r="BU703">
        <v>93140</v>
      </c>
      <c r="BV703">
        <v>97280</v>
      </c>
    </row>
    <row r="704" spans="1:74" x14ac:dyDescent="0.35">
      <c r="A704" s="298" t="s">
        <v>894</v>
      </c>
      <c r="C704" s="300">
        <v>34000</v>
      </c>
      <c r="D704" s="300">
        <v>34000</v>
      </c>
      <c r="E704" s="300">
        <v>39100</v>
      </c>
      <c r="F704" s="300">
        <v>39100</v>
      </c>
      <c r="G704" s="300">
        <v>39100</v>
      </c>
      <c r="H704" s="300">
        <v>39450</v>
      </c>
      <c r="I704" s="300">
        <v>42200</v>
      </c>
      <c r="J704" s="300">
        <v>44900</v>
      </c>
      <c r="K704" s="300">
        <v>47600</v>
      </c>
      <c r="L704" s="300">
        <v>50350</v>
      </c>
      <c r="M704" s="300">
        <v>53050</v>
      </c>
      <c r="N704" s="300">
        <v>55800</v>
      </c>
      <c r="O704" s="300">
        <v>58500</v>
      </c>
      <c r="P704" s="300">
        <v>61200</v>
      </c>
      <c r="Q704" s="300">
        <v>63950</v>
      </c>
      <c r="S704" s="381">
        <v>34000</v>
      </c>
      <c r="T704" s="382">
        <v>44900</v>
      </c>
      <c r="U704" s="382">
        <v>47620</v>
      </c>
      <c r="V704" s="382">
        <v>50340</v>
      </c>
      <c r="W704" s="382">
        <v>53060</v>
      </c>
      <c r="X704" s="382">
        <v>55780</v>
      </c>
      <c r="Y704" s="382">
        <v>58500</v>
      </c>
      <c r="Z704" s="382">
        <v>61220</v>
      </c>
      <c r="AA704" s="383">
        <v>63940</v>
      </c>
      <c r="AB704" s="381">
        <v>54400</v>
      </c>
      <c r="AC704" s="382">
        <v>71800</v>
      </c>
      <c r="AD704" s="382">
        <v>76152</v>
      </c>
      <c r="AE704" s="382">
        <v>80504</v>
      </c>
      <c r="AF704" s="382">
        <v>84856</v>
      </c>
      <c r="AG704" s="382">
        <v>89208</v>
      </c>
      <c r="AH704" s="382">
        <v>93560</v>
      </c>
      <c r="AI704" s="382">
        <v>97912</v>
      </c>
      <c r="AJ704" s="383">
        <v>102264</v>
      </c>
      <c r="AL704" s="381">
        <v>34000</v>
      </c>
      <c r="AM704" s="382">
        <v>44900</v>
      </c>
      <c r="AN704" s="382">
        <v>47620</v>
      </c>
      <c r="AO704" s="382">
        <v>50340</v>
      </c>
      <c r="AP704" s="382">
        <v>53060</v>
      </c>
      <c r="AQ704" s="382">
        <v>55780</v>
      </c>
      <c r="AR704" s="382">
        <v>58500</v>
      </c>
      <c r="AS704" s="382">
        <v>61220</v>
      </c>
      <c r="AT704" s="383">
        <v>63940</v>
      </c>
      <c r="AU704" s="381">
        <v>54400</v>
      </c>
      <c r="AV704" s="382">
        <v>71800</v>
      </c>
      <c r="AW704" s="382">
        <v>76152</v>
      </c>
      <c r="AX704" s="382">
        <v>80504</v>
      </c>
      <c r="AY704" s="382">
        <v>84856</v>
      </c>
      <c r="AZ704" s="382">
        <v>89208</v>
      </c>
      <c r="BA704" s="382">
        <v>93560</v>
      </c>
      <c r="BB704" s="382">
        <v>97912</v>
      </c>
      <c r="BC704" s="383">
        <v>102264</v>
      </c>
      <c r="BE704">
        <v>35000</v>
      </c>
      <c r="BF704">
        <v>46200</v>
      </c>
      <c r="BG704">
        <v>49000</v>
      </c>
      <c r="BH704">
        <v>51800</v>
      </c>
      <c r="BI704">
        <v>54600</v>
      </c>
      <c r="BJ704">
        <v>57400</v>
      </c>
      <c r="BK704">
        <v>60200</v>
      </c>
      <c r="BL704">
        <v>63000</v>
      </c>
      <c r="BM704">
        <v>65800</v>
      </c>
      <c r="BN704">
        <v>56000</v>
      </c>
      <c r="BO704">
        <v>73900</v>
      </c>
      <c r="BP704">
        <v>78380</v>
      </c>
      <c r="BQ704">
        <v>82860</v>
      </c>
      <c r="BR704">
        <v>87340</v>
      </c>
      <c r="BS704">
        <v>91820</v>
      </c>
      <c r="BT704">
        <v>96300</v>
      </c>
      <c r="BU704">
        <v>100780</v>
      </c>
      <c r="BV704">
        <v>105260</v>
      </c>
    </row>
    <row r="705" spans="1:74" x14ac:dyDescent="0.35">
      <c r="A705" s="298" t="s">
        <v>895</v>
      </c>
      <c r="C705" s="300">
        <v>32650</v>
      </c>
      <c r="D705" s="300">
        <v>32650</v>
      </c>
      <c r="E705" s="300">
        <v>37547.5</v>
      </c>
      <c r="F705" s="300">
        <v>37547.5</v>
      </c>
      <c r="G705" s="300">
        <v>37547.5</v>
      </c>
      <c r="H705" s="300">
        <v>37547.5</v>
      </c>
      <c r="I705" s="300">
        <v>37547.5</v>
      </c>
      <c r="J705" s="300">
        <v>37800</v>
      </c>
      <c r="K705" s="300">
        <v>40050</v>
      </c>
      <c r="L705" s="300">
        <v>42350</v>
      </c>
      <c r="M705" s="300">
        <v>44650</v>
      </c>
      <c r="N705" s="300">
        <v>46950</v>
      </c>
      <c r="O705" s="300">
        <v>49200</v>
      </c>
      <c r="P705" s="300">
        <v>51500</v>
      </c>
      <c r="Q705" s="300">
        <v>53800</v>
      </c>
      <c r="S705" s="381">
        <v>28600</v>
      </c>
      <c r="T705" s="382">
        <v>37800</v>
      </c>
      <c r="U705" s="382">
        <v>40088</v>
      </c>
      <c r="V705" s="382">
        <v>42376</v>
      </c>
      <c r="W705" s="382">
        <v>44664</v>
      </c>
      <c r="X705" s="382">
        <v>46952</v>
      </c>
      <c r="Y705" s="382">
        <v>49240</v>
      </c>
      <c r="Z705" s="382">
        <v>51528</v>
      </c>
      <c r="AA705" s="383">
        <v>53816</v>
      </c>
      <c r="AB705" s="381">
        <v>45750</v>
      </c>
      <c r="AC705" s="382">
        <v>60400</v>
      </c>
      <c r="AD705" s="382">
        <v>64060</v>
      </c>
      <c r="AE705" s="382">
        <v>67720</v>
      </c>
      <c r="AF705" s="382">
        <v>71380</v>
      </c>
      <c r="AG705" s="382">
        <v>75040</v>
      </c>
      <c r="AH705" s="382">
        <v>78700</v>
      </c>
      <c r="AI705" s="382">
        <v>82360</v>
      </c>
      <c r="AJ705" s="383">
        <v>86020</v>
      </c>
      <c r="AL705" s="381">
        <v>29650</v>
      </c>
      <c r="AM705" s="382">
        <v>39150</v>
      </c>
      <c r="AN705" s="382">
        <v>41522</v>
      </c>
      <c r="AO705" s="382">
        <v>43894</v>
      </c>
      <c r="AP705" s="382">
        <v>46266</v>
      </c>
      <c r="AQ705" s="382">
        <v>48638</v>
      </c>
      <c r="AR705" s="382">
        <v>51010</v>
      </c>
      <c r="AS705" s="382">
        <v>53382</v>
      </c>
      <c r="AT705" s="383">
        <v>55754</v>
      </c>
      <c r="AU705" s="381">
        <v>47450</v>
      </c>
      <c r="AV705" s="382">
        <v>62650</v>
      </c>
      <c r="AW705" s="382">
        <v>66446</v>
      </c>
      <c r="AX705" s="382">
        <v>70242</v>
      </c>
      <c r="AY705" s="382">
        <v>74038</v>
      </c>
      <c r="AZ705" s="382">
        <v>77834</v>
      </c>
      <c r="BA705" s="382">
        <v>81630</v>
      </c>
      <c r="BB705" s="382">
        <v>85426</v>
      </c>
      <c r="BC705" s="383">
        <v>89222</v>
      </c>
      <c r="BE705">
        <v>32350</v>
      </c>
      <c r="BF705">
        <v>42750</v>
      </c>
      <c r="BG705">
        <v>45338</v>
      </c>
      <c r="BH705">
        <v>47926</v>
      </c>
      <c r="BI705">
        <v>50514</v>
      </c>
      <c r="BJ705">
        <v>53102</v>
      </c>
      <c r="BK705">
        <v>55690</v>
      </c>
      <c r="BL705">
        <v>58278</v>
      </c>
      <c r="BM705">
        <v>60866</v>
      </c>
      <c r="BN705">
        <v>51750</v>
      </c>
      <c r="BO705">
        <v>68300</v>
      </c>
      <c r="BP705">
        <v>72440</v>
      </c>
      <c r="BQ705">
        <v>76580</v>
      </c>
      <c r="BR705">
        <v>80720</v>
      </c>
      <c r="BS705">
        <v>84860</v>
      </c>
      <c r="BT705">
        <v>89000</v>
      </c>
      <c r="BU705">
        <v>93140</v>
      </c>
      <c r="BV705">
        <v>97280</v>
      </c>
    </row>
    <row r="706" spans="1:74" x14ac:dyDescent="0.35">
      <c r="A706" s="298" t="s">
        <v>896</v>
      </c>
      <c r="C706" s="300">
        <v>32650</v>
      </c>
      <c r="D706" s="300">
        <v>32650</v>
      </c>
      <c r="E706" s="300">
        <v>37547.5</v>
      </c>
      <c r="F706" s="300">
        <v>37547.5</v>
      </c>
      <c r="G706" s="300">
        <v>37547.5</v>
      </c>
      <c r="H706" s="300">
        <v>37547.5</v>
      </c>
      <c r="I706" s="300">
        <v>37547.5</v>
      </c>
      <c r="J706" s="300">
        <v>39100</v>
      </c>
      <c r="K706" s="300">
        <v>41450</v>
      </c>
      <c r="L706" s="300">
        <v>43850</v>
      </c>
      <c r="M706" s="300">
        <v>46200</v>
      </c>
      <c r="N706" s="300">
        <v>48550</v>
      </c>
      <c r="O706" s="300">
        <v>50950</v>
      </c>
      <c r="P706" s="300">
        <v>53300</v>
      </c>
      <c r="Q706" s="300">
        <v>55650</v>
      </c>
      <c r="S706" s="381">
        <v>29600</v>
      </c>
      <c r="T706" s="382">
        <v>39100</v>
      </c>
      <c r="U706" s="382">
        <v>41468</v>
      </c>
      <c r="V706" s="382">
        <v>43836</v>
      </c>
      <c r="W706" s="382">
        <v>46204</v>
      </c>
      <c r="X706" s="382">
        <v>48572</v>
      </c>
      <c r="Y706" s="382">
        <v>50940</v>
      </c>
      <c r="Z706" s="382">
        <v>53308</v>
      </c>
      <c r="AA706" s="383">
        <v>55676</v>
      </c>
      <c r="AB706" s="381">
        <v>47350</v>
      </c>
      <c r="AC706" s="382">
        <v>62500</v>
      </c>
      <c r="AD706" s="382">
        <v>66288</v>
      </c>
      <c r="AE706" s="382">
        <v>70076</v>
      </c>
      <c r="AF706" s="382">
        <v>73864</v>
      </c>
      <c r="AG706" s="382">
        <v>77652</v>
      </c>
      <c r="AH706" s="382">
        <v>81440</v>
      </c>
      <c r="AI706" s="382">
        <v>85228</v>
      </c>
      <c r="AJ706" s="383">
        <v>89016</v>
      </c>
      <c r="AL706" s="381">
        <v>30700</v>
      </c>
      <c r="AM706" s="382">
        <v>40550</v>
      </c>
      <c r="AN706" s="382">
        <v>43006</v>
      </c>
      <c r="AO706" s="382">
        <v>45462</v>
      </c>
      <c r="AP706" s="382">
        <v>47918</v>
      </c>
      <c r="AQ706" s="382">
        <v>50374</v>
      </c>
      <c r="AR706" s="382">
        <v>52830</v>
      </c>
      <c r="AS706" s="382">
        <v>55286</v>
      </c>
      <c r="AT706" s="383">
        <v>57742</v>
      </c>
      <c r="AU706" s="381">
        <v>49100</v>
      </c>
      <c r="AV706" s="382">
        <v>64800</v>
      </c>
      <c r="AW706" s="382">
        <v>68728</v>
      </c>
      <c r="AX706" s="382">
        <v>72656</v>
      </c>
      <c r="AY706" s="382">
        <v>76584</v>
      </c>
      <c r="AZ706" s="382">
        <v>80512</v>
      </c>
      <c r="BA706" s="382">
        <v>84440</v>
      </c>
      <c r="BB706" s="382">
        <v>88368</v>
      </c>
      <c r="BC706" s="383">
        <v>92296</v>
      </c>
      <c r="BE706">
        <v>33300</v>
      </c>
      <c r="BF706">
        <v>44000</v>
      </c>
      <c r="BG706">
        <v>46664</v>
      </c>
      <c r="BH706">
        <v>49328</v>
      </c>
      <c r="BI706">
        <v>51992</v>
      </c>
      <c r="BJ706">
        <v>54656</v>
      </c>
      <c r="BK706">
        <v>57320</v>
      </c>
      <c r="BL706">
        <v>59984</v>
      </c>
      <c r="BM706">
        <v>62648</v>
      </c>
      <c r="BN706">
        <v>53300</v>
      </c>
      <c r="BO706">
        <v>70350</v>
      </c>
      <c r="BP706">
        <v>74614</v>
      </c>
      <c r="BQ706">
        <v>78878</v>
      </c>
      <c r="BR706">
        <v>83142</v>
      </c>
      <c r="BS706">
        <v>87406</v>
      </c>
      <c r="BT706">
        <v>91670</v>
      </c>
      <c r="BU706">
        <v>95934</v>
      </c>
      <c r="BV706">
        <v>100198</v>
      </c>
    </row>
    <row r="707" spans="1:74" x14ac:dyDescent="0.35">
      <c r="A707" s="298" t="s">
        <v>897</v>
      </c>
      <c r="C707" s="300">
        <v>32650</v>
      </c>
      <c r="D707" s="300">
        <v>32650</v>
      </c>
      <c r="E707" s="300">
        <v>37547.5</v>
      </c>
      <c r="F707" s="300">
        <v>37547.5</v>
      </c>
      <c r="G707" s="300">
        <v>37547.5</v>
      </c>
      <c r="H707" s="300">
        <v>37900</v>
      </c>
      <c r="I707" s="300">
        <v>40500</v>
      </c>
      <c r="J707" s="300">
        <v>43100</v>
      </c>
      <c r="K707" s="300">
        <v>45750</v>
      </c>
      <c r="L707" s="300">
        <v>48350</v>
      </c>
      <c r="M707" s="300">
        <v>50950</v>
      </c>
      <c r="N707" s="300">
        <v>53550</v>
      </c>
      <c r="O707" s="300">
        <v>56200</v>
      </c>
      <c r="P707" s="300">
        <v>58800</v>
      </c>
      <c r="Q707" s="300">
        <v>61400</v>
      </c>
      <c r="S707" s="381">
        <v>32850</v>
      </c>
      <c r="T707" s="382">
        <v>43400</v>
      </c>
      <c r="U707" s="382">
        <v>46028</v>
      </c>
      <c r="V707" s="382">
        <v>48656</v>
      </c>
      <c r="W707" s="382">
        <v>51284</v>
      </c>
      <c r="X707" s="382">
        <v>53912</v>
      </c>
      <c r="Y707" s="382">
        <v>56540</v>
      </c>
      <c r="Z707" s="382">
        <v>59168</v>
      </c>
      <c r="AA707" s="383">
        <v>61796</v>
      </c>
      <c r="AB707" s="381">
        <v>52550</v>
      </c>
      <c r="AC707" s="382">
        <v>69350</v>
      </c>
      <c r="AD707" s="382">
        <v>73554</v>
      </c>
      <c r="AE707" s="382">
        <v>77758</v>
      </c>
      <c r="AF707" s="382">
        <v>81962</v>
      </c>
      <c r="AG707" s="382">
        <v>86166</v>
      </c>
      <c r="AH707" s="382">
        <v>90370</v>
      </c>
      <c r="AI707" s="382">
        <v>94574</v>
      </c>
      <c r="AJ707" s="383">
        <v>98778</v>
      </c>
      <c r="AL707" s="381">
        <v>33350</v>
      </c>
      <c r="AM707" s="382">
        <v>44050</v>
      </c>
      <c r="AN707" s="382">
        <v>46718</v>
      </c>
      <c r="AO707" s="382">
        <v>49386</v>
      </c>
      <c r="AP707" s="382">
        <v>52054</v>
      </c>
      <c r="AQ707" s="382">
        <v>54722</v>
      </c>
      <c r="AR707" s="382">
        <v>57390</v>
      </c>
      <c r="AS707" s="382">
        <v>60058</v>
      </c>
      <c r="AT707" s="383">
        <v>62726</v>
      </c>
      <c r="AU707" s="381">
        <v>53350</v>
      </c>
      <c r="AV707" s="382">
        <v>70400</v>
      </c>
      <c r="AW707" s="382">
        <v>74668</v>
      </c>
      <c r="AX707" s="382">
        <v>78936</v>
      </c>
      <c r="AY707" s="382">
        <v>83204</v>
      </c>
      <c r="AZ707" s="382">
        <v>87472</v>
      </c>
      <c r="BA707" s="382">
        <v>91740</v>
      </c>
      <c r="BB707" s="382">
        <v>96008</v>
      </c>
      <c r="BC707" s="383">
        <v>100276</v>
      </c>
      <c r="BE707">
        <v>34600</v>
      </c>
      <c r="BF707">
        <v>45700</v>
      </c>
      <c r="BG707">
        <v>48468</v>
      </c>
      <c r="BH707">
        <v>51236</v>
      </c>
      <c r="BI707">
        <v>54004</v>
      </c>
      <c r="BJ707">
        <v>56772</v>
      </c>
      <c r="BK707">
        <v>59540</v>
      </c>
      <c r="BL707">
        <v>62308</v>
      </c>
      <c r="BM707">
        <v>65076</v>
      </c>
      <c r="BN707">
        <v>55350</v>
      </c>
      <c r="BO707">
        <v>73050</v>
      </c>
      <c r="BP707">
        <v>77478</v>
      </c>
      <c r="BQ707">
        <v>81906</v>
      </c>
      <c r="BR707">
        <v>86334</v>
      </c>
      <c r="BS707">
        <v>90762</v>
      </c>
      <c r="BT707">
        <v>95190</v>
      </c>
      <c r="BU707">
        <v>99618</v>
      </c>
      <c r="BV707">
        <v>104046</v>
      </c>
    </row>
    <row r="708" spans="1:74" x14ac:dyDescent="0.35">
      <c r="A708" s="298" t="s">
        <v>898</v>
      </c>
      <c r="C708" s="300">
        <v>32650</v>
      </c>
      <c r="D708" s="300">
        <v>32650</v>
      </c>
      <c r="E708" s="300">
        <v>37547.5</v>
      </c>
      <c r="F708" s="300">
        <v>37547.5</v>
      </c>
      <c r="G708" s="300">
        <v>37547.5</v>
      </c>
      <c r="H708" s="300">
        <v>37547.5</v>
      </c>
      <c r="I708" s="300">
        <v>37547.5</v>
      </c>
      <c r="J708" s="300">
        <v>37800</v>
      </c>
      <c r="K708" s="300">
        <v>40050</v>
      </c>
      <c r="L708" s="300">
        <v>42350</v>
      </c>
      <c r="M708" s="300">
        <v>44650</v>
      </c>
      <c r="N708" s="300">
        <v>46950</v>
      </c>
      <c r="O708" s="300">
        <v>49200</v>
      </c>
      <c r="P708" s="300">
        <v>51500</v>
      </c>
      <c r="Q708" s="300">
        <v>53800</v>
      </c>
      <c r="S708" s="381">
        <v>28600</v>
      </c>
      <c r="T708" s="382">
        <v>37800</v>
      </c>
      <c r="U708" s="382">
        <v>40088</v>
      </c>
      <c r="V708" s="382">
        <v>42376</v>
      </c>
      <c r="W708" s="382">
        <v>44664</v>
      </c>
      <c r="X708" s="382">
        <v>46952</v>
      </c>
      <c r="Y708" s="382">
        <v>49240</v>
      </c>
      <c r="Z708" s="382">
        <v>51528</v>
      </c>
      <c r="AA708" s="383">
        <v>53816</v>
      </c>
      <c r="AB708" s="381">
        <v>45750</v>
      </c>
      <c r="AC708" s="382">
        <v>60400</v>
      </c>
      <c r="AD708" s="382">
        <v>64060</v>
      </c>
      <c r="AE708" s="382">
        <v>67720</v>
      </c>
      <c r="AF708" s="382">
        <v>71380</v>
      </c>
      <c r="AG708" s="382">
        <v>75040</v>
      </c>
      <c r="AH708" s="382">
        <v>78700</v>
      </c>
      <c r="AI708" s="382">
        <v>82360</v>
      </c>
      <c r="AJ708" s="383">
        <v>86020</v>
      </c>
      <c r="AL708" s="381">
        <v>29650</v>
      </c>
      <c r="AM708" s="382">
        <v>39150</v>
      </c>
      <c r="AN708" s="382">
        <v>41522</v>
      </c>
      <c r="AO708" s="382">
        <v>43894</v>
      </c>
      <c r="AP708" s="382">
        <v>46266</v>
      </c>
      <c r="AQ708" s="382">
        <v>48638</v>
      </c>
      <c r="AR708" s="382">
        <v>51010</v>
      </c>
      <c r="AS708" s="382">
        <v>53382</v>
      </c>
      <c r="AT708" s="383">
        <v>55754</v>
      </c>
      <c r="AU708" s="381">
        <v>47450</v>
      </c>
      <c r="AV708" s="382">
        <v>62650</v>
      </c>
      <c r="AW708" s="382">
        <v>66446</v>
      </c>
      <c r="AX708" s="382">
        <v>70242</v>
      </c>
      <c r="AY708" s="382">
        <v>74038</v>
      </c>
      <c r="AZ708" s="382">
        <v>77834</v>
      </c>
      <c r="BA708" s="382">
        <v>81630</v>
      </c>
      <c r="BB708" s="382">
        <v>85426</v>
      </c>
      <c r="BC708" s="383">
        <v>89222</v>
      </c>
      <c r="BE708">
        <v>32350</v>
      </c>
      <c r="BF708">
        <v>42750</v>
      </c>
      <c r="BG708">
        <v>45338</v>
      </c>
      <c r="BH708">
        <v>47926</v>
      </c>
      <c r="BI708">
        <v>50514</v>
      </c>
      <c r="BJ708">
        <v>53102</v>
      </c>
      <c r="BK708">
        <v>55690</v>
      </c>
      <c r="BL708">
        <v>58278</v>
      </c>
      <c r="BM708">
        <v>60866</v>
      </c>
      <c r="BN708">
        <v>51750</v>
      </c>
      <c r="BO708">
        <v>68300</v>
      </c>
      <c r="BP708">
        <v>72440</v>
      </c>
      <c r="BQ708">
        <v>76580</v>
      </c>
      <c r="BR708">
        <v>80720</v>
      </c>
      <c r="BS708">
        <v>84860</v>
      </c>
      <c r="BT708">
        <v>89000</v>
      </c>
      <c r="BU708">
        <v>93140</v>
      </c>
      <c r="BV708">
        <v>97280</v>
      </c>
    </row>
    <row r="709" spans="1:74" x14ac:dyDescent="0.35">
      <c r="A709" s="298" t="s">
        <v>899</v>
      </c>
      <c r="C709" s="300">
        <v>34000</v>
      </c>
      <c r="D709" s="300">
        <v>34000</v>
      </c>
      <c r="E709" s="300">
        <v>39100</v>
      </c>
      <c r="F709" s="300">
        <v>39100</v>
      </c>
      <c r="G709" s="300">
        <v>39100</v>
      </c>
      <c r="H709" s="300">
        <v>39450</v>
      </c>
      <c r="I709" s="300">
        <v>42200</v>
      </c>
      <c r="J709" s="300">
        <v>44900</v>
      </c>
      <c r="K709" s="300">
        <v>47600</v>
      </c>
      <c r="L709" s="300">
        <v>50350</v>
      </c>
      <c r="M709" s="300">
        <v>53050</v>
      </c>
      <c r="N709" s="300">
        <v>55800</v>
      </c>
      <c r="O709" s="300">
        <v>58500</v>
      </c>
      <c r="P709" s="300">
        <v>61200</v>
      </c>
      <c r="Q709" s="300">
        <v>63950</v>
      </c>
      <c r="S709" s="381">
        <v>34000</v>
      </c>
      <c r="T709" s="382">
        <v>44900</v>
      </c>
      <c r="U709" s="382">
        <v>47620</v>
      </c>
      <c r="V709" s="382">
        <v>50340</v>
      </c>
      <c r="W709" s="382">
        <v>53060</v>
      </c>
      <c r="X709" s="382">
        <v>55780</v>
      </c>
      <c r="Y709" s="382">
        <v>58500</v>
      </c>
      <c r="Z709" s="382">
        <v>61220</v>
      </c>
      <c r="AA709" s="383">
        <v>63940</v>
      </c>
      <c r="AB709" s="381">
        <v>54400</v>
      </c>
      <c r="AC709" s="382">
        <v>71800</v>
      </c>
      <c r="AD709" s="382">
        <v>76152</v>
      </c>
      <c r="AE709" s="382">
        <v>80504</v>
      </c>
      <c r="AF709" s="382">
        <v>84856</v>
      </c>
      <c r="AG709" s="382">
        <v>89208</v>
      </c>
      <c r="AH709" s="382">
        <v>93560</v>
      </c>
      <c r="AI709" s="382">
        <v>97912</v>
      </c>
      <c r="AJ709" s="383">
        <v>102264</v>
      </c>
      <c r="AL709" s="381">
        <v>34100</v>
      </c>
      <c r="AM709" s="382">
        <v>45050</v>
      </c>
      <c r="AN709" s="382">
        <v>47778</v>
      </c>
      <c r="AO709" s="382">
        <v>50506</v>
      </c>
      <c r="AP709" s="382">
        <v>53234</v>
      </c>
      <c r="AQ709" s="382">
        <v>55962</v>
      </c>
      <c r="AR709" s="382">
        <v>58690</v>
      </c>
      <c r="AS709" s="382">
        <v>61418</v>
      </c>
      <c r="AT709" s="383">
        <v>64146</v>
      </c>
      <c r="AU709" s="381">
        <v>54550</v>
      </c>
      <c r="AV709" s="382">
        <v>72000</v>
      </c>
      <c r="AW709" s="382">
        <v>76364</v>
      </c>
      <c r="AX709" s="382">
        <v>80728</v>
      </c>
      <c r="AY709" s="382">
        <v>85092</v>
      </c>
      <c r="AZ709" s="382">
        <v>89456</v>
      </c>
      <c r="BA709" s="382">
        <v>93820</v>
      </c>
      <c r="BB709" s="382">
        <v>98184</v>
      </c>
      <c r="BC709" s="383">
        <v>102548</v>
      </c>
      <c r="BE709">
        <v>37150</v>
      </c>
      <c r="BF709">
        <v>49050</v>
      </c>
      <c r="BG709">
        <v>52022</v>
      </c>
      <c r="BH709">
        <v>54994</v>
      </c>
      <c r="BI709">
        <v>57966</v>
      </c>
      <c r="BJ709">
        <v>60938</v>
      </c>
      <c r="BK709">
        <v>63910</v>
      </c>
      <c r="BL709">
        <v>66882</v>
      </c>
      <c r="BM709">
        <v>69854</v>
      </c>
      <c r="BN709">
        <v>59450</v>
      </c>
      <c r="BO709">
        <v>78450</v>
      </c>
      <c r="BP709">
        <v>83206</v>
      </c>
      <c r="BQ709">
        <v>87962</v>
      </c>
      <c r="BR709">
        <v>92718</v>
      </c>
      <c r="BS709">
        <v>97474</v>
      </c>
      <c r="BT709">
        <v>102230</v>
      </c>
      <c r="BU709">
        <v>106986</v>
      </c>
      <c r="BV709">
        <v>111742</v>
      </c>
    </row>
    <row r="710" spans="1:74" x14ac:dyDescent="0.35">
      <c r="A710" s="298" t="s">
        <v>900</v>
      </c>
      <c r="C710" s="300">
        <v>32650</v>
      </c>
      <c r="D710" s="300">
        <v>32650</v>
      </c>
      <c r="E710" s="300">
        <v>37547.5</v>
      </c>
      <c r="F710" s="300">
        <v>37547.5</v>
      </c>
      <c r="G710" s="300">
        <v>37547.5</v>
      </c>
      <c r="H710" s="300">
        <v>37547.5</v>
      </c>
      <c r="I710" s="300">
        <v>37547.5</v>
      </c>
      <c r="J710" s="300">
        <v>37800</v>
      </c>
      <c r="K710" s="300">
        <v>40050</v>
      </c>
      <c r="L710" s="300">
        <v>42350</v>
      </c>
      <c r="M710" s="300">
        <v>44650</v>
      </c>
      <c r="N710" s="300">
        <v>46950</v>
      </c>
      <c r="O710" s="300">
        <v>49200</v>
      </c>
      <c r="P710" s="300">
        <v>51500</v>
      </c>
      <c r="Q710" s="300">
        <v>53800</v>
      </c>
      <c r="S710" s="381">
        <v>28600</v>
      </c>
      <c r="T710" s="382">
        <v>37800</v>
      </c>
      <c r="U710" s="382">
        <v>40088</v>
      </c>
      <c r="V710" s="382">
        <v>42376</v>
      </c>
      <c r="W710" s="382">
        <v>44664</v>
      </c>
      <c r="X710" s="382">
        <v>46952</v>
      </c>
      <c r="Y710" s="382">
        <v>49240</v>
      </c>
      <c r="Z710" s="382">
        <v>51528</v>
      </c>
      <c r="AA710" s="383">
        <v>53816</v>
      </c>
      <c r="AB710" s="381">
        <v>45750</v>
      </c>
      <c r="AC710" s="382">
        <v>60400</v>
      </c>
      <c r="AD710" s="382">
        <v>64060</v>
      </c>
      <c r="AE710" s="382">
        <v>67720</v>
      </c>
      <c r="AF710" s="382">
        <v>71380</v>
      </c>
      <c r="AG710" s="382">
        <v>75040</v>
      </c>
      <c r="AH710" s="382">
        <v>78700</v>
      </c>
      <c r="AI710" s="382">
        <v>82360</v>
      </c>
      <c r="AJ710" s="383">
        <v>86020</v>
      </c>
      <c r="AL710" s="381">
        <v>29650</v>
      </c>
      <c r="AM710" s="382">
        <v>39150</v>
      </c>
      <c r="AN710" s="382">
        <v>41522</v>
      </c>
      <c r="AO710" s="382">
        <v>43894</v>
      </c>
      <c r="AP710" s="382">
        <v>46266</v>
      </c>
      <c r="AQ710" s="382">
        <v>48638</v>
      </c>
      <c r="AR710" s="382">
        <v>51010</v>
      </c>
      <c r="AS710" s="382">
        <v>53382</v>
      </c>
      <c r="AT710" s="383">
        <v>55754</v>
      </c>
      <c r="AU710" s="381">
        <v>47450</v>
      </c>
      <c r="AV710" s="382">
        <v>62650</v>
      </c>
      <c r="AW710" s="382">
        <v>66446</v>
      </c>
      <c r="AX710" s="382">
        <v>70242</v>
      </c>
      <c r="AY710" s="382">
        <v>74038</v>
      </c>
      <c r="AZ710" s="382">
        <v>77834</v>
      </c>
      <c r="BA710" s="382">
        <v>81630</v>
      </c>
      <c r="BB710" s="382">
        <v>85426</v>
      </c>
      <c r="BC710" s="383">
        <v>89222</v>
      </c>
      <c r="BE710">
        <v>32350</v>
      </c>
      <c r="BF710">
        <v>42750</v>
      </c>
      <c r="BG710">
        <v>45338</v>
      </c>
      <c r="BH710">
        <v>47926</v>
      </c>
      <c r="BI710">
        <v>50514</v>
      </c>
      <c r="BJ710">
        <v>53102</v>
      </c>
      <c r="BK710">
        <v>55690</v>
      </c>
      <c r="BL710">
        <v>58278</v>
      </c>
      <c r="BM710">
        <v>60866</v>
      </c>
      <c r="BN710">
        <v>51750</v>
      </c>
      <c r="BO710">
        <v>68300</v>
      </c>
      <c r="BP710">
        <v>72440</v>
      </c>
      <c r="BQ710">
        <v>76580</v>
      </c>
      <c r="BR710">
        <v>80720</v>
      </c>
      <c r="BS710">
        <v>84860</v>
      </c>
      <c r="BT710">
        <v>89000</v>
      </c>
      <c r="BU710">
        <v>93140</v>
      </c>
      <c r="BV710">
        <v>97280</v>
      </c>
    </row>
    <row r="711" spans="1:74" x14ac:dyDescent="0.35">
      <c r="A711" s="298" t="s">
        <v>901</v>
      </c>
      <c r="C711" s="300">
        <v>32650</v>
      </c>
      <c r="D711" s="300">
        <v>32650</v>
      </c>
      <c r="E711" s="300">
        <v>37547.5</v>
      </c>
      <c r="F711" s="300">
        <v>37547.5</v>
      </c>
      <c r="G711" s="300">
        <v>37547.5</v>
      </c>
      <c r="H711" s="300">
        <v>37547.5</v>
      </c>
      <c r="I711" s="300">
        <v>37547.5</v>
      </c>
      <c r="J711" s="300">
        <v>37800</v>
      </c>
      <c r="K711" s="300">
        <v>40050</v>
      </c>
      <c r="L711" s="300">
        <v>42350</v>
      </c>
      <c r="M711" s="300">
        <v>44650</v>
      </c>
      <c r="N711" s="300">
        <v>46950</v>
      </c>
      <c r="O711" s="300">
        <v>49200</v>
      </c>
      <c r="P711" s="300">
        <v>51500</v>
      </c>
      <c r="Q711" s="300">
        <v>53800</v>
      </c>
      <c r="S711" s="381">
        <v>28600</v>
      </c>
      <c r="T711" s="382">
        <v>37800</v>
      </c>
      <c r="U711" s="382">
        <v>40088</v>
      </c>
      <c r="V711" s="382">
        <v>42376</v>
      </c>
      <c r="W711" s="382">
        <v>44664</v>
      </c>
      <c r="X711" s="382">
        <v>46952</v>
      </c>
      <c r="Y711" s="382">
        <v>49240</v>
      </c>
      <c r="Z711" s="382">
        <v>51528</v>
      </c>
      <c r="AA711" s="383">
        <v>53816</v>
      </c>
      <c r="AB711" s="381">
        <v>45750</v>
      </c>
      <c r="AC711" s="382">
        <v>60400</v>
      </c>
      <c r="AD711" s="382">
        <v>64060</v>
      </c>
      <c r="AE711" s="382">
        <v>67720</v>
      </c>
      <c r="AF711" s="382">
        <v>71380</v>
      </c>
      <c r="AG711" s="382">
        <v>75040</v>
      </c>
      <c r="AH711" s="382">
        <v>78700</v>
      </c>
      <c r="AI711" s="382">
        <v>82360</v>
      </c>
      <c r="AJ711" s="383">
        <v>86020</v>
      </c>
      <c r="AL711" s="381">
        <v>29650</v>
      </c>
      <c r="AM711" s="382">
        <v>39150</v>
      </c>
      <c r="AN711" s="382">
        <v>41522</v>
      </c>
      <c r="AO711" s="382">
        <v>43894</v>
      </c>
      <c r="AP711" s="382">
        <v>46266</v>
      </c>
      <c r="AQ711" s="382">
        <v>48638</v>
      </c>
      <c r="AR711" s="382">
        <v>51010</v>
      </c>
      <c r="AS711" s="382">
        <v>53382</v>
      </c>
      <c r="AT711" s="383">
        <v>55754</v>
      </c>
      <c r="AU711" s="381">
        <v>47450</v>
      </c>
      <c r="AV711" s="382">
        <v>62650</v>
      </c>
      <c r="AW711" s="382">
        <v>66446</v>
      </c>
      <c r="AX711" s="382">
        <v>70242</v>
      </c>
      <c r="AY711" s="382">
        <v>74038</v>
      </c>
      <c r="AZ711" s="382">
        <v>77834</v>
      </c>
      <c r="BA711" s="382">
        <v>81630</v>
      </c>
      <c r="BB711" s="382">
        <v>85426</v>
      </c>
      <c r="BC711" s="383">
        <v>89222</v>
      </c>
      <c r="BE711">
        <v>32350</v>
      </c>
      <c r="BF711">
        <v>42750</v>
      </c>
      <c r="BG711">
        <v>45338</v>
      </c>
      <c r="BH711">
        <v>47926</v>
      </c>
      <c r="BI711">
        <v>50514</v>
      </c>
      <c r="BJ711">
        <v>53102</v>
      </c>
      <c r="BK711">
        <v>55690</v>
      </c>
      <c r="BL711">
        <v>58278</v>
      </c>
      <c r="BM711">
        <v>60866</v>
      </c>
      <c r="BN711">
        <v>51750</v>
      </c>
      <c r="BO711">
        <v>68300</v>
      </c>
      <c r="BP711">
        <v>72440</v>
      </c>
      <c r="BQ711">
        <v>76580</v>
      </c>
      <c r="BR711">
        <v>80720</v>
      </c>
      <c r="BS711">
        <v>84860</v>
      </c>
      <c r="BT711">
        <v>89000</v>
      </c>
      <c r="BU711">
        <v>93140</v>
      </c>
      <c r="BV711">
        <v>97280</v>
      </c>
    </row>
    <row r="712" spans="1:74" x14ac:dyDescent="0.35">
      <c r="A712" s="298" t="s">
        <v>902</v>
      </c>
      <c r="C712" s="300">
        <v>37200</v>
      </c>
      <c r="D712" s="300">
        <v>37200</v>
      </c>
      <c r="E712" s="300">
        <v>42780</v>
      </c>
      <c r="F712" s="300">
        <v>42780</v>
      </c>
      <c r="G712" s="300">
        <v>42780</v>
      </c>
      <c r="H712" s="300">
        <v>43200</v>
      </c>
      <c r="I712" s="300">
        <v>46150</v>
      </c>
      <c r="J712" s="300">
        <v>49150</v>
      </c>
      <c r="K712" s="300">
        <v>52100</v>
      </c>
      <c r="L712" s="300">
        <v>55100</v>
      </c>
      <c r="M712" s="300">
        <v>58050</v>
      </c>
      <c r="N712" s="300">
        <v>61050</v>
      </c>
      <c r="O712" s="300">
        <v>64000</v>
      </c>
      <c r="P712" s="300">
        <v>67000</v>
      </c>
      <c r="Q712" s="300">
        <v>69950</v>
      </c>
      <c r="S712" s="381">
        <v>37200</v>
      </c>
      <c r="T712" s="382">
        <v>49150</v>
      </c>
      <c r="U712" s="382">
        <v>52126</v>
      </c>
      <c r="V712" s="382">
        <v>55102</v>
      </c>
      <c r="W712" s="382">
        <v>58078</v>
      </c>
      <c r="X712" s="382">
        <v>61054</v>
      </c>
      <c r="Y712" s="382">
        <v>64030</v>
      </c>
      <c r="Z712" s="382">
        <v>67006</v>
      </c>
      <c r="AA712" s="383">
        <v>69982</v>
      </c>
      <c r="AB712" s="381">
        <v>59500</v>
      </c>
      <c r="AC712" s="382">
        <v>78550</v>
      </c>
      <c r="AD712" s="382">
        <v>83310</v>
      </c>
      <c r="AE712" s="382">
        <v>88070</v>
      </c>
      <c r="AF712" s="382">
        <v>92830</v>
      </c>
      <c r="AG712" s="382">
        <v>97590</v>
      </c>
      <c r="AH712" s="382">
        <v>102350</v>
      </c>
      <c r="AI712" s="382">
        <v>107110</v>
      </c>
      <c r="AJ712" s="383">
        <v>111870</v>
      </c>
      <c r="AL712" s="381">
        <v>37200</v>
      </c>
      <c r="AM712" s="382">
        <v>49150</v>
      </c>
      <c r="AN712" s="382">
        <v>52126</v>
      </c>
      <c r="AO712" s="382">
        <v>55102</v>
      </c>
      <c r="AP712" s="382">
        <v>58078</v>
      </c>
      <c r="AQ712" s="382">
        <v>61054</v>
      </c>
      <c r="AR712" s="382">
        <v>64030</v>
      </c>
      <c r="AS712" s="382">
        <v>67006</v>
      </c>
      <c r="AT712" s="383">
        <v>69982</v>
      </c>
      <c r="AU712" s="381">
        <v>59500</v>
      </c>
      <c r="AV712" s="382">
        <v>78550</v>
      </c>
      <c r="AW712" s="382">
        <v>83310</v>
      </c>
      <c r="AX712" s="382">
        <v>88070</v>
      </c>
      <c r="AY712" s="382">
        <v>92830</v>
      </c>
      <c r="AZ712" s="382">
        <v>97590</v>
      </c>
      <c r="BA712" s="382">
        <v>102350</v>
      </c>
      <c r="BB712" s="382">
        <v>107110</v>
      </c>
      <c r="BC712" s="383">
        <v>111870</v>
      </c>
      <c r="BE712">
        <v>40950</v>
      </c>
      <c r="BF712">
        <v>54100</v>
      </c>
      <c r="BG712">
        <v>57376</v>
      </c>
      <c r="BH712">
        <v>60652</v>
      </c>
      <c r="BI712">
        <v>63928</v>
      </c>
      <c r="BJ712">
        <v>67204</v>
      </c>
      <c r="BK712">
        <v>70480</v>
      </c>
      <c r="BL712">
        <v>73756</v>
      </c>
      <c r="BM712">
        <v>77032</v>
      </c>
      <c r="BN712">
        <v>65500</v>
      </c>
      <c r="BO712">
        <v>86450</v>
      </c>
      <c r="BP712">
        <v>91690</v>
      </c>
      <c r="BQ712">
        <v>96930</v>
      </c>
      <c r="BR712">
        <v>102170</v>
      </c>
      <c r="BS712">
        <v>107410</v>
      </c>
      <c r="BT712">
        <v>112650</v>
      </c>
      <c r="BU712">
        <v>117890</v>
      </c>
      <c r="BV712">
        <v>123130</v>
      </c>
    </row>
    <row r="713" spans="1:74" x14ac:dyDescent="0.35">
      <c r="A713" s="298" t="s">
        <v>903</v>
      </c>
      <c r="C713" s="300">
        <v>32650</v>
      </c>
      <c r="D713" s="300">
        <v>32650</v>
      </c>
      <c r="E713" s="300">
        <v>37547.5</v>
      </c>
      <c r="F713" s="300">
        <v>37547.5</v>
      </c>
      <c r="G713" s="300">
        <v>37547.5</v>
      </c>
      <c r="H713" s="300">
        <v>37547.5</v>
      </c>
      <c r="I713" s="300">
        <v>37547.5</v>
      </c>
      <c r="J713" s="300">
        <v>37800</v>
      </c>
      <c r="K713" s="300">
        <v>40050</v>
      </c>
      <c r="L713" s="300">
        <v>42350</v>
      </c>
      <c r="M713" s="300">
        <v>44650</v>
      </c>
      <c r="N713" s="300">
        <v>46950</v>
      </c>
      <c r="O713" s="300">
        <v>49200</v>
      </c>
      <c r="P713" s="300">
        <v>51500</v>
      </c>
      <c r="Q713" s="300">
        <v>53800</v>
      </c>
      <c r="S713" s="381">
        <v>28600</v>
      </c>
      <c r="T713" s="382">
        <v>37800</v>
      </c>
      <c r="U713" s="382">
        <v>40088</v>
      </c>
      <c r="V713" s="382">
        <v>42376</v>
      </c>
      <c r="W713" s="382">
        <v>44664</v>
      </c>
      <c r="X713" s="382">
        <v>46952</v>
      </c>
      <c r="Y713" s="382">
        <v>49240</v>
      </c>
      <c r="Z713" s="382">
        <v>51528</v>
      </c>
      <c r="AA713" s="383">
        <v>53816</v>
      </c>
      <c r="AB713" s="381">
        <v>45750</v>
      </c>
      <c r="AC713" s="382">
        <v>60400</v>
      </c>
      <c r="AD713" s="382">
        <v>64060</v>
      </c>
      <c r="AE713" s="382">
        <v>67720</v>
      </c>
      <c r="AF713" s="382">
        <v>71380</v>
      </c>
      <c r="AG713" s="382">
        <v>75040</v>
      </c>
      <c r="AH713" s="382">
        <v>78700</v>
      </c>
      <c r="AI713" s="382">
        <v>82360</v>
      </c>
      <c r="AJ713" s="383">
        <v>86020</v>
      </c>
      <c r="AL713" s="381">
        <v>29650</v>
      </c>
      <c r="AM713" s="382">
        <v>39150</v>
      </c>
      <c r="AN713" s="382">
        <v>41522</v>
      </c>
      <c r="AO713" s="382">
        <v>43894</v>
      </c>
      <c r="AP713" s="382">
        <v>46266</v>
      </c>
      <c r="AQ713" s="382">
        <v>48638</v>
      </c>
      <c r="AR713" s="382">
        <v>51010</v>
      </c>
      <c r="AS713" s="382">
        <v>53382</v>
      </c>
      <c r="AT713" s="383">
        <v>55754</v>
      </c>
      <c r="AU713" s="381">
        <v>47450</v>
      </c>
      <c r="AV713" s="382">
        <v>62650</v>
      </c>
      <c r="AW713" s="382">
        <v>66446</v>
      </c>
      <c r="AX713" s="382">
        <v>70242</v>
      </c>
      <c r="AY713" s="382">
        <v>74038</v>
      </c>
      <c r="AZ713" s="382">
        <v>77834</v>
      </c>
      <c r="BA713" s="382">
        <v>81630</v>
      </c>
      <c r="BB713" s="382">
        <v>85426</v>
      </c>
      <c r="BC713" s="383">
        <v>89222</v>
      </c>
      <c r="BE713">
        <v>32350</v>
      </c>
      <c r="BF713">
        <v>42750</v>
      </c>
      <c r="BG713">
        <v>45338</v>
      </c>
      <c r="BH713">
        <v>47926</v>
      </c>
      <c r="BI713">
        <v>50514</v>
      </c>
      <c r="BJ713">
        <v>53102</v>
      </c>
      <c r="BK713">
        <v>55690</v>
      </c>
      <c r="BL713">
        <v>58278</v>
      </c>
      <c r="BM713">
        <v>60866</v>
      </c>
      <c r="BN713">
        <v>51750</v>
      </c>
      <c r="BO713">
        <v>68300</v>
      </c>
      <c r="BP713">
        <v>72440</v>
      </c>
      <c r="BQ713">
        <v>76580</v>
      </c>
      <c r="BR713">
        <v>80720</v>
      </c>
      <c r="BS713">
        <v>84860</v>
      </c>
      <c r="BT713">
        <v>89000</v>
      </c>
      <c r="BU713">
        <v>93140</v>
      </c>
      <c r="BV713">
        <v>97280</v>
      </c>
    </row>
    <row r="714" spans="1:74" x14ac:dyDescent="0.35">
      <c r="A714" s="298" t="s">
        <v>904</v>
      </c>
      <c r="C714" s="300">
        <v>34300</v>
      </c>
      <c r="D714" s="300">
        <v>34300</v>
      </c>
      <c r="E714" s="300">
        <v>39445</v>
      </c>
      <c r="F714" s="300">
        <v>39445</v>
      </c>
      <c r="G714" s="300">
        <v>39445</v>
      </c>
      <c r="H714" s="300">
        <v>39800</v>
      </c>
      <c r="I714" s="300">
        <v>42550</v>
      </c>
      <c r="J714" s="300">
        <v>45300</v>
      </c>
      <c r="K714" s="300">
        <v>48050</v>
      </c>
      <c r="L714" s="300">
        <v>50800</v>
      </c>
      <c r="M714" s="300">
        <v>53550</v>
      </c>
      <c r="N714" s="300">
        <v>56300</v>
      </c>
      <c r="O714" s="300">
        <v>59000</v>
      </c>
      <c r="P714" s="300">
        <v>61750</v>
      </c>
      <c r="Q714" s="300">
        <v>64500</v>
      </c>
      <c r="S714" s="381">
        <v>34850</v>
      </c>
      <c r="T714" s="382">
        <v>46050</v>
      </c>
      <c r="U714" s="382">
        <v>48838</v>
      </c>
      <c r="V714" s="382">
        <v>51626</v>
      </c>
      <c r="W714" s="382">
        <v>54414</v>
      </c>
      <c r="X714" s="382">
        <v>57202</v>
      </c>
      <c r="Y714" s="382">
        <v>59990</v>
      </c>
      <c r="Z714" s="382">
        <v>62778</v>
      </c>
      <c r="AA714" s="383">
        <v>65566</v>
      </c>
      <c r="AB714" s="381">
        <v>55750</v>
      </c>
      <c r="AC714" s="382">
        <v>73600</v>
      </c>
      <c r="AD714" s="382">
        <v>78060</v>
      </c>
      <c r="AE714" s="382">
        <v>82520</v>
      </c>
      <c r="AF714" s="382">
        <v>86980</v>
      </c>
      <c r="AG714" s="382">
        <v>91440</v>
      </c>
      <c r="AH714" s="382">
        <v>95900</v>
      </c>
      <c r="AI714" s="382">
        <v>100360</v>
      </c>
      <c r="AJ714" s="383">
        <v>104820</v>
      </c>
      <c r="AL714" s="381">
        <v>36000</v>
      </c>
      <c r="AM714" s="382">
        <v>47550</v>
      </c>
      <c r="AN714" s="382">
        <v>50430</v>
      </c>
      <c r="AO714" s="382">
        <v>53310</v>
      </c>
      <c r="AP714" s="382">
        <v>56190</v>
      </c>
      <c r="AQ714" s="382">
        <v>59070</v>
      </c>
      <c r="AR714" s="382">
        <v>61950</v>
      </c>
      <c r="AS714" s="382">
        <v>64830</v>
      </c>
      <c r="AT714" s="383">
        <v>67710</v>
      </c>
      <c r="AU714" s="381">
        <v>57600</v>
      </c>
      <c r="AV714" s="382">
        <v>76050</v>
      </c>
      <c r="AW714" s="382">
        <v>80658</v>
      </c>
      <c r="AX714" s="382">
        <v>85266</v>
      </c>
      <c r="AY714" s="382">
        <v>89874</v>
      </c>
      <c r="AZ714" s="382">
        <v>94482</v>
      </c>
      <c r="BA714" s="382">
        <v>99090</v>
      </c>
      <c r="BB714" s="382">
        <v>103698</v>
      </c>
      <c r="BC714" s="383">
        <v>108306</v>
      </c>
      <c r="BE714">
        <v>40250</v>
      </c>
      <c r="BF714">
        <v>53150</v>
      </c>
      <c r="BG714">
        <v>56370</v>
      </c>
      <c r="BH714">
        <v>59590</v>
      </c>
      <c r="BI714">
        <v>62810</v>
      </c>
      <c r="BJ714">
        <v>66030</v>
      </c>
      <c r="BK714">
        <v>69250</v>
      </c>
      <c r="BL714">
        <v>72470</v>
      </c>
      <c r="BM714">
        <v>75690</v>
      </c>
      <c r="BN714">
        <v>64400</v>
      </c>
      <c r="BO714">
        <v>85000</v>
      </c>
      <c r="BP714">
        <v>90152</v>
      </c>
      <c r="BQ714">
        <v>95304</v>
      </c>
      <c r="BR714">
        <v>100456</v>
      </c>
      <c r="BS714">
        <v>105608</v>
      </c>
      <c r="BT714">
        <v>110760</v>
      </c>
      <c r="BU714">
        <v>115912</v>
      </c>
      <c r="BV714">
        <v>121064</v>
      </c>
    </row>
    <row r="715" spans="1:74" x14ac:dyDescent="0.35">
      <c r="A715" s="298" t="s">
        <v>905</v>
      </c>
      <c r="C715" s="300">
        <v>32650</v>
      </c>
      <c r="D715" s="300">
        <v>32650</v>
      </c>
      <c r="E715" s="300">
        <v>37547.5</v>
      </c>
      <c r="F715" s="300">
        <v>37547.5</v>
      </c>
      <c r="G715" s="300">
        <v>37547.5</v>
      </c>
      <c r="H715" s="300">
        <v>37547.5</v>
      </c>
      <c r="I715" s="300">
        <v>37547.5</v>
      </c>
      <c r="J715" s="300">
        <v>37800</v>
      </c>
      <c r="K715" s="300">
        <v>40050</v>
      </c>
      <c r="L715" s="300">
        <v>42350</v>
      </c>
      <c r="M715" s="300">
        <v>44650</v>
      </c>
      <c r="N715" s="300">
        <v>46950</v>
      </c>
      <c r="O715" s="300">
        <v>49200</v>
      </c>
      <c r="P715" s="300">
        <v>51500</v>
      </c>
      <c r="Q715" s="300">
        <v>53800</v>
      </c>
      <c r="S715" s="381">
        <v>28600</v>
      </c>
      <c r="T715" s="382">
        <v>37800</v>
      </c>
      <c r="U715" s="382">
        <v>40088</v>
      </c>
      <c r="V715" s="382">
        <v>42376</v>
      </c>
      <c r="W715" s="382">
        <v>44664</v>
      </c>
      <c r="X715" s="382">
        <v>46952</v>
      </c>
      <c r="Y715" s="382">
        <v>49240</v>
      </c>
      <c r="Z715" s="382">
        <v>51528</v>
      </c>
      <c r="AA715" s="383">
        <v>53816</v>
      </c>
      <c r="AB715" s="381">
        <v>45750</v>
      </c>
      <c r="AC715" s="382">
        <v>60400</v>
      </c>
      <c r="AD715" s="382">
        <v>64060</v>
      </c>
      <c r="AE715" s="382">
        <v>67720</v>
      </c>
      <c r="AF715" s="382">
        <v>71380</v>
      </c>
      <c r="AG715" s="382">
        <v>75040</v>
      </c>
      <c r="AH715" s="382">
        <v>78700</v>
      </c>
      <c r="AI715" s="382">
        <v>82360</v>
      </c>
      <c r="AJ715" s="383">
        <v>86020</v>
      </c>
      <c r="AL715" s="381">
        <v>29650</v>
      </c>
      <c r="AM715" s="382">
        <v>39150</v>
      </c>
      <c r="AN715" s="382">
        <v>41522</v>
      </c>
      <c r="AO715" s="382">
        <v>43894</v>
      </c>
      <c r="AP715" s="382">
        <v>46266</v>
      </c>
      <c r="AQ715" s="382">
        <v>48638</v>
      </c>
      <c r="AR715" s="382">
        <v>51010</v>
      </c>
      <c r="AS715" s="382">
        <v>53382</v>
      </c>
      <c r="AT715" s="383">
        <v>55754</v>
      </c>
      <c r="AU715" s="381">
        <v>47450</v>
      </c>
      <c r="AV715" s="382">
        <v>62650</v>
      </c>
      <c r="AW715" s="382">
        <v>66446</v>
      </c>
      <c r="AX715" s="382">
        <v>70242</v>
      </c>
      <c r="AY715" s="382">
        <v>74038</v>
      </c>
      <c r="AZ715" s="382">
        <v>77834</v>
      </c>
      <c r="BA715" s="382">
        <v>81630</v>
      </c>
      <c r="BB715" s="382">
        <v>85426</v>
      </c>
      <c r="BC715" s="383">
        <v>89222</v>
      </c>
      <c r="BE715">
        <v>32350</v>
      </c>
      <c r="BF715">
        <v>42750</v>
      </c>
      <c r="BG715">
        <v>45338</v>
      </c>
      <c r="BH715">
        <v>47926</v>
      </c>
      <c r="BI715">
        <v>50514</v>
      </c>
      <c r="BJ715">
        <v>53102</v>
      </c>
      <c r="BK715">
        <v>55690</v>
      </c>
      <c r="BL715">
        <v>58278</v>
      </c>
      <c r="BM715">
        <v>60866</v>
      </c>
      <c r="BN715">
        <v>51750</v>
      </c>
      <c r="BO715">
        <v>68300</v>
      </c>
      <c r="BP715">
        <v>72440</v>
      </c>
      <c r="BQ715">
        <v>76580</v>
      </c>
      <c r="BR715">
        <v>80720</v>
      </c>
      <c r="BS715">
        <v>84860</v>
      </c>
      <c r="BT715">
        <v>89000</v>
      </c>
      <c r="BU715">
        <v>93140</v>
      </c>
      <c r="BV715">
        <v>97280</v>
      </c>
    </row>
    <row r="716" spans="1:74" x14ac:dyDescent="0.35">
      <c r="A716" s="298" t="s">
        <v>906</v>
      </c>
      <c r="C716" s="300">
        <v>32650</v>
      </c>
      <c r="D716" s="300">
        <v>32650</v>
      </c>
      <c r="E716" s="300">
        <v>37547.5</v>
      </c>
      <c r="F716" s="300">
        <v>37547.5</v>
      </c>
      <c r="G716" s="300">
        <v>37547.5</v>
      </c>
      <c r="H716" s="300">
        <v>37547.5</v>
      </c>
      <c r="I716" s="300">
        <v>37547.5</v>
      </c>
      <c r="J716" s="300">
        <v>38050</v>
      </c>
      <c r="K716" s="300">
        <v>40350</v>
      </c>
      <c r="L716" s="300">
        <v>42650</v>
      </c>
      <c r="M716" s="300">
        <v>44950</v>
      </c>
      <c r="N716" s="300">
        <v>47250</v>
      </c>
      <c r="O716" s="300">
        <v>49550</v>
      </c>
      <c r="P716" s="300">
        <v>51850</v>
      </c>
      <c r="Q716" s="300">
        <v>54150</v>
      </c>
      <c r="S716" s="381">
        <v>29350</v>
      </c>
      <c r="T716" s="382">
        <v>38750</v>
      </c>
      <c r="U716" s="382">
        <v>41098</v>
      </c>
      <c r="V716" s="382">
        <v>43446</v>
      </c>
      <c r="W716" s="382">
        <v>45794</v>
      </c>
      <c r="X716" s="382">
        <v>48142</v>
      </c>
      <c r="Y716" s="382">
        <v>50490</v>
      </c>
      <c r="Z716" s="382">
        <v>52838</v>
      </c>
      <c r="AA716" s="383">
        <v>55186</v>
      </c>
      <c r="AB716" s="381">
        <v>46950</v>
      </c>
      <c r="AC716" s="382">
        <v>61950</v>
      </c>
      <c r="AD716" s="382">
        <v>65706</v>
      </c>
      <c r="AE716" s="382">
        <v>69462</v>
      </c>
      <c r="AF716" s="382">
        <v>73218</v>
      </c>
      <c r="AG716" s="382">
        <v>76974</v>
      </c>
      <c r="AH716" s="382">
        <v>80730</v>
      </c>
      <c r="AI716" s="382">
        <v>84486</v>
      </c>
      <c r="AJ716" s="383">
        <v>88242</v>
      </c>
      <c r="AL716" s="381">
        <v>29650</v>
      </c>
      <c r="AM716" s="382">
        <v>39150</v>
      </c>
      <c r="AN716" s="382">
        <v>41522</v>
      </c>
      <c r="AO716" s="382">
        <v>43894</v>
      </c>
      <c r="AP716" s="382">
        <v>46266</v>
      </c>
      <c r="AQ716" s="382">
        <v>48638</v>
      </c>
      <c r="AR716" s="382">
        <v>51010</v>
      </c>
      <c r="AS716" s="382">
        <v>53382</v>
      </c>
      <c r="AT716" s="383">
        <v>55754</v>
      </c>
      <c r="AU716" s="381">
        <v>47450</v>
      </c>
      <c r="AV716" s="382">
        <v>62650</v>
      </c>
      <c r="AW716" s="382">
        <v>66446</v>
      </c>
      <c r="AX716" s="382">
        <v>70242</v>
      </c>
      <c r="AY716" s="382">
        <v>74038</v>
      </c>
      <c r="AZ716" s="382">
        <v>77834</v>
      </c>
      <c r="BA716" s="382">
        <v>81630</v>
      </c>
      <c r="BB716" s="382">
        <v>85426</v>
      </c>
      <c r="BC716" s="383">
        <v>89222</v>
      </c>
      <c r="BE716">
        <v>32350</v>
      </c>
      <c r="BF716">
        <v>42750</v>
      </c>
      <c r="BG716">
        <v>45338</v>
      </c>
      <c r="BH716">
        <v>47926</v>
      </c>
      <c r="BI716">
        <v>50514</v>
      </c>
      <c r="BJ716">
        <v>53102</v>
      </c>
      <c r="BK716">
        <v>55690</v>
      </c>
      <c r="BL716">
        <v>58278</v>
      </c>
      <c r="BM716">
        <v>60866</v>
      </c>
      <c r="BN716">
        <v>51750</v>
      </c>
      <c r="BO716">
        <v>68300</v>
      </c>
      <c r="BP716">
        <v>72440</v>
      </c>
      <c r="BQ716">
        <v>76580</v>
      </c>
      <c r="BR716">
        <v>80720</v>
      </c>
      <c r="BS716">
        <v>84860</v>
      </c>
      <c r="BT716">
        <v>89000</v>
      </c>
      <c r="BU716">
        <v>93140</v>
      </c>
      <c r="BV716">
        <v>97280</v>
      </c>
    </row>
    <row r="717" spans="1:74" x14ac:dyDescent="0.35">
      <c r="A717" s="298" t="s">
        <v>907</v>
      </c>
      <c r="C717" s="300">
        <v>32650</v>
      </c>
      <c r="D717" s="300">
        <v>32650</v>
      </c>
      <c r="E717" s="300">
        <v>37547.5</v>
      </c>
      <c r="F717" s="300">
        <v>37547.5</v>
      </c>
      <c r="G717" s="300">
        <v>37547.5</v>
      </c>
      <c r="H717" s="300">
        <v>37547.5</v>
      </c>
      <c r="I717" s="300">
        <v>38600</v>
      </c>
      <c r="J717" s="300">
        <v>41100</v>
      </c>
      <c r="K717" s="300">
        <v>43550</v>
      </c>
      <c r="L717" s="300">
        <v>46050</v>
      </c>
      <c r="M717" s="300">
        <v>48550</v>
      </c>
      <c r="N717" s="300">
        <v>51050</v>
      </c>
      <c r="O717" s="300">
        <v>53500</v>
      </c>
      <c r="P717" s="300">
        <v>56000</v>
      </c>
      <c r="Q717" s="300">
        <v>58500</v>
      </c>
      <c r="S717" s="381">
        <v>31150</v>
      </c>
      <c r="T717" s="382">
        <v>41150</v>
      </c>
      <c r="U717" s="382">
        <v>43642</v>
      </c>
      <c r="V717" s="382">
        <v>46134</v>
      </c>
      <c r="W717" s="382">
        <v>48626</v>
      </c>
      <c r="X717" s="382">
        <v>51118</v>
      </c>
      <c r="Y717" s="382">
        <v>53610</v>
      </c>
      <c r="Z717" s="382">
        <v>56102</v>
      </c>
      <c r="AA717" s="383">
        <v>58594</v>
      </c>
      <c r="AB717" s="381">
        <v>49850</v>
      </c>
      <c r="AC717" s="382">
        <v>65800</v>
      </c>
      <c r="AD717" s="382">
        <v>69788</v>
      </c>
      <c r="AE717" s="382">
        <v>73776</v>
      </c>
      <c r="AF717" s="382">
        <v>77764</v>
      </c>
      <c r="AG717" s="382">
        <v>81752</v>
      </c>
      <c r="AH717" s="382">
        <v>85740</v>
      </c>
      <c r="AI717" s="382">
        <v>89728</v>
      </c>
      <c r="AJ717" s="383">
        <v>93716</v>
      </c>
      <c r="AL717" s="381">
        <v>32650</v>
      </c>
      <c r="AM717" s="382">
        <v>43100</v>
      </c>
      <c r="AN717" s="382">
        <v>45712</v>
      </c>
      <c r="AO717" s="382">
        <v>48324</v>
      </c>
      <c r="AP717" s="382">
        <v>50936</v>
      </c>
      <c r="AQ717" s="382">
        <v>53548</v>
      </c>
      <c r="AR717" s="382">
        <v>56160</v>
      </c>
      <c r="AS717" s="382">
        <v>58772</v>
      </c>
      <c r="AT717" s="383">
        <v>61384</v>
      </c>
      <c r="AU717" s="381">
        <v>52250</v>
      </c>
      <c r="AV717" s="382">
        <v>68950</v>
      </c>
      <c r="AW717" s="382">
        <v>73130</v>
      </c>
      <c r="AX717" s="382">
        <v>77310</v>
      </c>
      <c r="AY717" s="382">
        <v>81490</v>
      </c>
      <c r="AZ717" s="382">
        <v>85670</v>
      </c>
      <c r="BA717" s="382">
        <v>89850</v>
      </c>
      <c r="BB717" s="382">
        <v>94030</v>
      </c>
      <c r="BC717" s="383">
        <v>98210</v>
      </c>
      <c r="BE717">
        <v>32750</v>
      </c>
      <c r="BF717">
        <v>43250</v>
      </c>
      <c r="BG717">
        <v>45870</v>
      </c>
      <c r="BH717">
        <v>48490</v>
      </c>
      <c r="BI717">
        <v>51110</v>
      </c>
      <c r="BJ717">
        <v>53730</v>
      </c>
      <c r="BK717">
        <v>56350</v>
      </c>
      <c r="BL717">
        <v>58970</v>
      </c>
      <c r="BM717">
        <v>61590</v>
      </c>
      <c r="BN717">
        <v>52400</v>
      </c>
      <c r="BO717">
        <v>69150</v>
      </c>
      <c r="BP717">
        <v>73342</v>
      </c>
      <c r="BQ717">
        <v>77534</v>
      </c>
      <c r="BR717">
        <v>81726</v>
      </c>
      <c r="BS717">
        <v>85918</v>
      </c>
      <c r="BT717">
        <v>90110</v>
      </c>
      <c r="BU717">
        <v>94302</v>
      </c>
      <c r="BV717">
        <v>98494</v>
      </c>
    </row>
    <row r="718" spans="1:74" x14ac:dyDescent="0.35">
      <c r="A718" s="298" t="s">
        <v>908</v>
      </c>
      <c r="C718" s="300">
        <v>32650</v>
      </c>
      <c r="D718" s="300">
        <v>32650</v>
      </c>
      <c r="E718" s="300">
        <v>37547.5</v>
      </c>
      <c r="F718" s="300">
        <v>37547.5</v>
      </c>
      <c r="G718" s="300">
        <v>37547.5</v>
      </c>
      <c r="H718" s="300">
        <v>37547.5</v>
      </c>
      <c r="I718" s="300">
        <v>37650</v>
      </c>
      <c r="J718" s="300">
        <v>40100</v>
      </c>
      <c r="K718" s="300">
        <v>42500</v>
      </c>
      <c r="L718" s="300">
        <v>44950</v>
      </c>
      <c r="M718" s="300">
        <v>47350</v>
      </c>
      <c r="N718" s="300">
        <v>49800</v>
      </c>
      <c r="O718" s="300">
        <v>52250</v>
      </c>
      <c r="P718" s="300">
        <v>54650</v>
      </c>
      <c r="Q718" s="300">
        <v>57100</v>
      </c>
      <c r="S718" s="381">
        <v>30350</v>
      </c>
      <c r="T718" s="382">
        <v>40100</v>
      </c>
      <c r="U718" s="382">
        <v>42528</v>
      </c>
      <c r="V718" s="382">
        <v>44956</v>
      </c>
      <c r="W718" s="382">
        <v>47384</v>
      </c>
      <c r="X718" s="382">
        <v>49812</v>
      </c>
      <c r="Y718" s="382">
        <v>52240</v>
      </c>
      <c r="Z718" s="382">
        <v>54668</v>
      </c>
      <c r="AA718" s="383">
        <v>57096</v>
      </c>
      <c r="AB718" s="381">
        <v>48550</v>
      </c>
      <c r="AC718" s="382">
        <v>64100</v>
      </c>
      <c r="AD718" s="382">
        <v>67984</v>
      </c>
      <c r="AE718" s="382">
        <v>71868</v>
      </c>
      <c r="AF718" s="382">
        <v>75752</v>
      </c>
      <c r="AG718" s="382">
        <v>79636</v>
      </c>
      <c r="AH718" s="382">
        <v>83520</v>
      </c>
      <c r="AI718" s="382">
        <v>87404</v>
      </c>
      <c r="AJ718" s="383">
        <v>91288</v>
      </c>
      <c r="AL718" s="381">
        <v>30450</v>
      </c>
      <c r="AM718" s="382">
        <v>40200</v>
      </c>
      <c r="AN718" s="382">
        <v>42636</v>
      </c>
      <c r="AO718" s="382">
        <v>45072</v>
      </c>
      <c r="AP718" s="382">
        <v>47508</v>
      </c>
      <c r="AQ718" s="382">
        <v>49944</v>
      </c>
      <c r="AR718" s="382">
        <v>52380</v>
      </c>
      <c r="AS718" s="382">
        <v>54816</v>
      </c>
      <c r="AT718" s="383">
        <v>57252</v>
      </c>
      <c r="AU718" s="381">
        <v>48700</v>
      </c>
      <c r="AV718" s="382">
        <v>64300</v>
      </c>
      <c r="AW718" s="382">
        <v>68196</v>
      </c>
      <c r="AX718" s="382">
        <v>72092</v>
      </c>
      <c r="AY718" s="382">
        <v>75988</v>
      </c>
      <c r="AZ718" s="382">
        <v>79884</v>
      </c>
      <c r="BA718" s="382">
        <v>83780</v>
      </c>
      <c r="BB718" s="382">
        <v>87676</v>
      </c>
      <c r="BC718" s="383">
        <v>91572</v>
      </c>
      <c r="BE718">
        <v>33400</v>
      </c>
      <c r="BF718">
        <v>44100</v>
      </c>
      <c r="BG718">
        <v>46772</v>
      </c>
      <c r="BH718">
        <v>49444</v>
      </c>
      <c r="BI718">
        <v>52116</v>
      </c>
      <c r="BJ718">
        <v>54788</v>
      </c>
      <c r="BK718">
        <v>57460</v>
      </c>
      <c r="BL718">
        <v>60132</v>
      </c>
      <c r="BM718">
        <v>62804</v>
      </c>
      <c r="BN718">
        <v>53450</v>
      </c>
      <c r="BO718">
        <v>70550</v>
      </c>
      <c r="BP718">
        <v>74826</v>
      </c>
      <c r="BQ718">
        <v>79102</v>
      </c>
      <c r="BR718">
        <v>83378</v>
      </c>
      <c r="BS718">
        <v>87654</v>
      </c>
      <c r="BT718">
        <v>91930</v>
      </c>
      <c r="BU718">
        <v>96206</v>
      </c>
      <c r="BV718">
        <v>100482</v>
      </c>
    </row>
    <row r="719" spans="1:74" x14ac:dyDescent="0.35">
      <c r="A719" s="298" t="s">
        <v>909</v>
      </c>
      <c r="C719" s="300">
        <v>32650</v>
      </c>
      <c r="D719" s="300">
        <v>32650</v>
      </c>
      <c r="E719" s="300">
        <v>37547.5</v>
      </c>
      <c r="F719" s="300">
        <v>37547.5</v>
      </c>
      <c r="G719" s="300">
        <v>37547.5</v>
      </c>
      <c r="H719" s="300">
        <v>37547.5</v>
      </c>
      <c r="I719" s="300">
        <v>39000</v>
      </c>
      <c r="J719" s="300">
        <v>41550</v>
      </c>
      <c r="K719" s="300">
        <v>44050</v>
      </c>
      <c r="L719" s="300">
        <v>46550</v>
      </c>
      <c r="M719" s="300">
        <v>49100</v>
      </c>
      <c r="N719" s="300">
        <v>51600</v>
      </c>
      <c r="O719" s="300">
        <v>54100</v>
      </c>
      <c r="P719" s="300">
        <v>56650</v>
      </c>
      <c r="Q719" s="300">
        <v>59150</v>
      </c>
      <c r="S719" s="381">
        <v>31450</v>
      </c>
      <c r="T719" s="382">
        <v>41550</v>
      </c>
      <c r="U719" s="382">
        <v>44066</v>
      </c>
      <c r="V719" s="382">
        <v>46582</v>
      </c>
      <c r="W719" s="382">
        <v>49098</v>
      </c>
      <c r="X719" s="382">
        <v>51614</v>
      </c>
      <c r="Y719" s="382">
        <v>54130</v>
      </c>
      <c r="Z719" s="382">
        <v>56646</v>
      </c>
      <c r="AA719" s="383">
        <v>59162</v>
      </c>
      <c r="AB719" s="381">
        <v>50300</v>
      </c>
      <c r="AC719" s="382">
        <v>66400</v>
      </c>
      <c r="AD719" s="382">
        <v>70424</v>
      </c>
      <c r="AE719" s="382">
        <v>74448</v>
      </c>
      <c r="AF719" s="382">
        <v>78472</v>
      </c>
      <c r="AG719" s="382">
        <v>82496</v>
      </c>
      <c r="AH719" s="382">
        <v>86520</v>
      </c>
      <c r="AI719" s="382">
        <v>90544</v>
      </c>
      <c r="AJ719" s="383">
        <v>94568</v>
      </c>
      <c r="AL719" s="381">
        <v>32150</v>
      </c>
      <c r="AM719" s="382">
        <v>42450</v>
      </c>
      <c r="AN719" s="382">
        <v>45022</v>
      </c>
      <c r="AO719" s="382">
        <v>47594</v>
      </c>
      <c r="AP719" s="382">
        <v>50166</v>
      </c>
      <c r="AQ719" s="382">
        <v>52738</v>
      </c>
      <c r="AR719" s="382">
        <v>55310</v>
      </c>
      <c r="AS719" s="382">
        <v>57882</v>
      </c>
      <c r="AT719" s="383">
        <v>60454</v>
      </c>
      <c r="AU719" s="381">
        <v>51450</v>
      </c>
      <c r="AV719" s="382">
        <v>67900</v>
      </c>
      <c r="AW719" s="382">
        <v>72016</v>
      </c>
      <c r="AX719" s="382">
        <v>76132</v>
      </c>
      <c r="AY719" s="382">
        <v>80248</v>
      </c>
      <c r="AZ719" s="382">
        <v>84364</v>
      </c>
      <c r="BA719" s="382">
        <v>88480</v>
      </c>
      <c r="BB719" s="382">
        <v>92596</v>
      </c>
      <c r="BC719" s="383">
        <v>96712</v>
      </c>
      <c r="BE719">
        <v>35250</v>
      </c>
      <c r="BF719">
        <v>46550</v>
      </c>
      <c r="BG719">
        <v>49370</v>
      </c>
      <c r="BH719">
        <v>52190</v>
      </c>
      <c r="BI719">
        <v>55010</v>
      </c>
      <c r="BJ719">
        <v>57830</v>
      </c>
      <c r="BK719">
        <v>60650</v>
      </c>
      <c r="BL719">
        <v>63470</v>
      </c>
      <c r="BM719">
        <v>66290</v>
      </c>
      <c r="BN719">
        <v>56400</v>
      </c>
      <c r="BO719">
        <v>74450</v>
      </c>
      <c r="BP719">
        <v>78962</v>
      </c>
      <c r="BQ719">
        <v>83474</v>
      </c>
      <c r="BR719">
        <v>87986</v>
      </c>
      <c r="BS719">
        <v>92498</v>
      </c>
      <c r="BT719">
        <v>97010</v>
      </c>
      <c r="BU719">
        <v>101522</v>
      </c>
      <c r="BV719">
        <v>106034</v>
      </c>
    </row>
    <row r="720" spans="1:74" x14ac:dyDescent="0.35">
      <c r="A720" s="298" t="s">
        <v>910</v>
      </c>
      <c r="C720" s="300">
        <v>32650</v>
      </c>
      <c r="D720" s="300">
        <v>32650</v>
      </c>
      <c r="E720" s="300">
        <v>37547.5</v>
      </c>
      <c r="F720" s="300">
        <v>37547.5</v>
      </c>
      <c r="G720" s="300">
        <v>37547.5</v>
      </c>
      <c r="H720" s="300">
        <v>37547.5</v>
      </c>
      <c r="I720" s="300">
        <v>38150</v>
      </c>
      <c r="J720" s="300">
        <v>40600</v>
      </c>
      <c r="K720" s="300">
        <v>43050</v>
      </c>
      <c r="L720" s="300">
        <v>45550</v>
      </c>
      <c r="M720" s="300">
        <v>48000</v>
      </c>
      <c r="N720" s="300">
        <v>50450</v>
      </c>
      <c r="O720" s="300">
        <v>52900</v>
      </c>
      <c r="P720" s="300">
        <v>55350</v>
      </c>
      <c r="Q720" s="300">
        <v>57850</v>
      </c>
      <c r="S720" s="381">
        <v>30750</v>
      </c>
      <c r="T720" s="382">
        <v>40600</v>
      </c>
      <c r="U720" s="382">
        <v>43060</v>
      </c>
      <c r="V720" s="382">
        <v>45520</v>
      </c>
      <c r="W720" s="382">
        <v>47980</v>
      </c>
      <c r="X720" s="382">
        <v>50440</v>
      </c>
      <c r="Y720" s="382">
        <v>52900</v>
      </c>
      <c r="Z720" s="382">
        <v>55360</v>
      </c>
      <c r="AA720" s="383">
        <v>57820</v>
      </c>
      <c r="AB720" s="381">
        <v>49200</v>
      </c>
      <c r="AC720" s="382">
        <v>64950</v>
      </c>
      <c r="AD720" s="382">
        <v>68886</v>
      </c>
      <c r="AE720" s="382">
        <v>72822</v>
      </c>
      <c r="AF720" s="382">
        <v>76758</v>
      </c>
      <c r="AG720" s="382">
        <v>80694</v>
      </c>
      <c r="AH720" s="382">
        <v>84630</v>
      </c>
      <c r="AI720" s="382">
        <v>88566</v>
      </c>
      <c r="AJ720" s="383">
        <v>92502</v>
      </c>
      <c r="AL720" s="381">
        <v>30750</v>
      </c>
      <c r="AM720" s="382">
        <v>40600</v>
      </c>
      <c r="AN720" s="382">
        <v>43060</v>
      </c>
      <c r="AO720" s="382">
        <v>45520</v>
      </c>
      <c r="AP720" s="382">
        <v>47980</v>
      </c>
      <c r="AQ720" s="382">
        <v>50440</v>
      </c>
      <c r="AR720" s="382">
        <v>52900</v>
      </c>
      <c r="AS720" s="382">
        <v>55360</v>
      </c>
      <c r="AT720" s="383">
        <v>57820</v>
      </c>
      <c r="AU720" s="381">
        <v>49200</v>
      </c>
      <c r="AV720" s="382">
        <v>64950</v>
      </c>
      <c r="AW720" s="382">
        <v>68886</v>
      </c>
      <c r="AX720" s="382">
        <v>72822</v>
      </c>
      <c r="AY720" s="382">
        <v>76758</v>
      </c>
      <c r="AZ720" s="382">
        <v>80694</v>
      </c>
      <c r="BA720" s="382">
        <v>84630</v>
      </c>
      <c r="BB720" s="382">
        <v>88566</v>
      </c>
      <c r="BC720" s="383">
        <v>92502</v>
      </c>
      <c r="BE720">
        <v>34400</v>
      </c>
      <c r="BF720">
        <v>45450</v>
      </c>
      <c r="BG720">
        <v>48202</v>
      </c>
      <c r="BH720">
        <v>50954</v>
      </c>
      <c r="BI720">
        <v>53706</v>
      </c>
      <c r="BJ720">
        <v>56458</v>
      </c>
      <c r="BK720">
        <v>59210</v>
      </c>
      <c r="BL720">
        <v>61962</v>
      </c>
      <c r="BM720">
        <v>64714</v>
      </c>
      <c r="BN720">
        <v>55050</v>
      </c>
      <c r="BO720">
        <v>72650</v>
      </c>
      <c r="BP720">
        <v>77054</v>
      </c>
      <c r="BQ720">
        <v>81458</v>
      </c>
      <c r="BR720">
        <v>85862</v>
      </c>
      <c r="BS720">
        <v>90266</v>
      </c>
      <c r="BT720">
        <v>94670</v>
      </c>
      <c r="BU720">
        <v>99074</v>
      </c>
      <c r="BV720">
        <v>103478</v>
      </c>
    </row>
    <row r="721" spans="1:74" x14ac:dyDescent="0.35">
      <c r="A721" s="298" t="s">
        <v>911</v>
      </c>
      <c r="C721" s="300">
        <v>32650</v>
      </c>
      <c r="D721" s="300">
        <v>32650</v>
      </c>
      <c r="E721" s="300">
        <v>37547.5</v>
      </c>
      <c r="F721" s="300">
        <v>37547.5</v>
      </c>
      <c r="G721" s="300">
        <v>37547.5</v>
      </c>
      <c r="H721" s="300">
        <v>37547.5</v>
      </c>
      <c r="I721" s="300">
        <v>37547.5</v>
      </c>
      <c r="J721" s="300">
        <v>37800</v>
      </c>
      <c r="K721" s="300">
        <v>40050</v>
      </c>
      <c r="L721" s="300">
        <v>42350</v>
      </c>
      <c r="M721" s="300">
        <v>44650</v>
      </c>
      <c r="N721" s="300">
        <v>46950</v>
      </c>
      <c r="O721" s="300">
        <v>49200</v>
      </c>
      <c r="P721" s="300">
        <v>51500</v>
      </c>
      <c r="Q721" s="300">
        <v>53800</v>
      </c>
      <c r="S721" s="381">
        <v>28600</v>
      </c>
      <c r="T721" s="382">
        <v>37800</v>
      </c>
      <c r="U721" s="382">
        <v>40088</v>
      </c>
      <c r="V721" s="382">
        <v>42376</v>
      </c>
      <c r="W721" s="382">
        <v>44664</v>
      </c>
      <c r="X721" s="382">
        <v>46952</v>
      </c>
      <c r="Y721" s="382">
        <v>49240</v>
      </c>
      <c r="Z721" s="382">
        <v>51528</v>
      </c>
      <c r="AA721" s="383">
        <v>53816</v>
      </c>
      <c r="AB721" s="381">
        <v>45750</v>
      </c>
      <c r="AC721" s="382">
        <v>60400</v>
      </c>
      <c r="AD721" s="382">
        <v>64060</v>
      </c>
      <c r="AE721" s="382">
        <v>67720</v>
      </c>
      <c r="AF721" s="382">
        <v>71380</v>
      </c>
      <c r="AG721" s="382">
        <v>75040</v>
      </c>
      <c r="AH721" s="382">
        <v>78700</v>
      </c>
      <c r="AI721" s="382">
        <v>82360</v>
      </c>
      <c r="AJ721" s="383">
        <v>86020</v>
      </c>
      <c r="AL721" s="381">
        <v>29650</v>
      </c>
      <c r="AM721" s="382">
        <v>39150</v>
      </c>
      <c r="AN721" s="382">
        <v>41522</v>
      </c>
      <c r="AO721" s="382">
        <v>43894</v>
      </c>
      <c r="AP721" s="382">
        <v>46266</v>
      </c>
      <c r="AQ721" s="382">
        <v>48638</v>
      </c>
      <c r="AR721" s="382">
        <v>51010</v>
      </c>
      <c r="AS721" s="382">
        <v>53382</v>
      </c>
      <c r="AT721" s="383">
        <v>55754</v>
      </c>
      <c r="AU721" s="381">
        <v>47450</v>
      </c>
      <c r="AV721" s="382">
        <v>62650</v>
      </c>
      <c r="AW721" s="382">
        <v>66446</v>
      </c>
      <c r="AX721" s="382">
        <v>70242</v>
      </c>
      <c r="AY721" s="382">
        <v>74038</v>
      </c>
      <c r="AZ721" s="382">
        <v>77834</v>
      </c>
      <c r="BA721" s="382">
        <v>81630</v>
      </c>
      <c r="BB721" s="382">
        <v>85426</v>
      </c>
      <c r="BC721" s="383">
        <v>89222</v>
      </c>
      <c r="BE721">
        <v>32350</v>
      </c>
      <c r="BF721">
        <v>42750</v>
      </c>
      <c r="BG721">
        <v>45338</v>
      </c>
      <c r="BH721">
        <v>47926</v>
      </c>
      <c r="BI721">
        <v>50514</v>
      </c>
      <c r="BJ721">
        <v>53102</v>
      </c>
      <c r="BK721">
        <v>55690</v>
      </c>
      <c r="BL721">
        <v>58278</v>
      </c>
      <c r="BM721">
        <v>60866</v>
      </c>
      <c r="BN721">
        <v>51750</v>
      </c>
      <c r="BO721">
        <v>68300</v>
      </c>
      <c r="BP721">
        <v>72440</v>
      </c>
      <c r="BQ721">
        <v>76580</v>
      </c>
      <c r="BR721">
        <v>80720</v>
      </c>
      <c r="BS721">
        <v>84860</v>
      </c>
      <c r="BT721">
        <v>89000</v>
      </c>
      <c r="BU721">
        <v>93140</v>
      </c>
      <c r="BV721">
        <v>97280</v>
      </c>
    </row>
    <row r="722" spans="1:74" x14ac:dyDescent="0.35">
      <c r="A722" s="298" t="s">
        <v>912</v>
      </c>
      <c r="C722" s="300">
        <v>33050</v>
      </c>
      <c r="D722" s="300">
        <v>33050</v>
      </c>
      <c r="E722" s="300">
        <v>38007.5</v>
      </c>
      <c r="F722" s="300">
        <v>38007.5</v>
      </c>
      <c r="G722" s="300">
        <v>38007.5</v>
      </c>
      <c r="H722" s="300">
        <v>38350</v>
      </c>
      <c r="I722" s="300">
        <v>41000</v>
      </c>
      <c r="J722" s="300">
        <v>43650</v>
      </c>
      <c r="K722" s="300">
        <v>46300</v>
      </c>
      <c r="L722" s="300">
        <v>48950</v>
      </c>
      <c r="M722" s="300">
        <v>51600</v>
      </c>
      <c r="N722" s="300">
        <v>54250</v>
      </c>
      <c r="O722" s="300">
        <v>56850</v>
      </c>
      <c r="P722" s="300">
        <v>59500</v>
      </c>
      <c r="Q722" s="300">
        <v>62150</v>
      </c>
      <c r="S722" s="381">
        <v>34250</v>
      </c>
      <c r="T722" s="382">
        <v>45250</v>
      </c>
      <c r="U722" s="382">
        <v>47990</v>
      </c>
      <c r="V722" s="382">
        <v>50730</v>
      </c>
      <c r="W722" s="382">
        <v>53470</v>
      </c>
      <c r="X722" s="382">
        <v>56210</v>
      </c>
      <c r="Y722" s="382">
        <v>58950</v>
      </c>
      <c r="Z722" s="382">
        <v>61690</v>
      </c>
      <c r="AA722" s="383">
        <v>64430</v>
      </c>
      <c r="AB722" s="381">
        <v>54800</v>
      </c>
      <c r="AC722" s="382">
        <v>72350</v>
      </c>
      <c r="AD722" s="382">
        <v>76734</v>
      </c>
      <c r="AE722" s="382">
        <v>81118</v>
      </c>
      <c r="AF722" s="382">
        <v>85502</v>
      </c>
      <c r="AG722" s="382">
        <v>89886</v>
      </c>
      <c r="AH722" s="382">
        <v>94270</v>
      </c>
      <c r="AI722" s="382">
        <v>98654</v>
      </c>
      <c r="AJ722" s="383">
        <v>103038</v>
      </c>
      <c r="AL722" s="381">
        <v>34250</v>
      </c>
      <c r="AM722" s="382">
        <v>45250</v>
      </c>
      <c r="AN722" s="382">
        <v>47990</v>
      </c>
      <c r="AO722" s="382">
        <v>50730</v>
      </c>
      <c r="AP722" s="382">
        <v>53470</v>
      </c>
      <c r="AQ722" s="382">
        <v>56210</v>
      </c>
      <c r="AR722" s="382">
        <v>58950</v>
      </c>
      <c r="AS722" s="382">
        <v>61690</v>
      </c>
      <c r="AT722" s="383">
        <v>64430</v>
      </c>
      <c r="AU722" s="381">
        <v>54800</v>
      </c>
      <c r="AV722" s="382">
        <v>72350</v>
      </c>
      <c r="AW722" s="382">
        <v>76734</v>
      </c>
      <c r="AX722" s="382">
        <v>81118</v>
      </c>
      <c r="AY722" s="382">
        <v>85502</v>
      </c>
      <c r="AZ722" s="382">
        <v>89886</v>
      </c>
      <c r="BA722" s="382">
        <v>94270</v>
      </c>
      <c r="BB722" s="382">
        <v>98654</v>
      </c>
      <c r="BC722" s="383">
        <v>103038</v>
      </c>
      <c r="BE722">
        <v>34350</v>
      </c>
      <c r="BF722">
        <v>45350</v>
      </c>
      <c r="BG722">
        <v>48098</v>
      </c>
      <c r="BH722">
        <v>50846</v>
      </c>
      <c r="BI722">
        <v>53594</v>
      </c>
      <c r="BJ722">
        <v>56342</v>
      </c>
      <c r="BK722">
        <v>59090</v>
      </c>
      <c r="BL722">
        <v>61838</v>
      </c>
      <c r="BM722">
        <v>64586</v>
      </c>
      <c r="BN722">
        <v>54950</v>
      </c>
      <c r="BO722">
        <v>72550</v>
      </c>
      <c r="BP722">
        <v>76946</v>
      </c>
      <c r="BQ722">
        <v>81342</v>
      </c>
      <c r="BR722">
        <v>85738</v>
      </c>
      <c r="BS722">
        <v>90134</v>
      </c>
      <c r="BT722">
        <v>94530</v>
      </c>
      <c r="BU722">
        <v>98926</v>
      </c>
      <c r="BV722">
        <v>103322</v>
      </c>
    </row>
    <row r="723" spans="1:74" x14ac:dyDescent="0.35">
      <c r="A723" s="298" t="s">
        <v>913</v>
      </c>
      <c r="C723" s="300">
        <v>34300</v>
      </c>
      <c r="D723" s="300">
        <v>34300</v>
      </c>
      <c r="E723" s="300">
        <v>39445</v>
      </c>
      <c r="F723" s="300">
        <v>39445</v>
      </c>
      <c r="G723" s="300">
        <v>39445</v>
      </c>
      <c r="H723" s="300">
        <v>39800</v>
      </c>
      <c r="I723" s="300">
        <v>42550</v>
      </c>
      <c r="J723" s="300">
        <v>45300</v>
      </c>
      <c r="K723" s="300">
        <v>48050</v>
      </c>
      <c r="L723" s="300">
        <v>50800</v>
      </c>
      <c r="M723" s="300">
        <v>53550</v>
      </c>
      <c r="N723" s="300">
        <v>56300</v>
      </c>
      <c r="O723" s="300">
        <v>59000</v>
      </c>
      <c r="P723" s="300">
        <v>61750</v>
      </c>
      <c r="Q723" s="300">
        <v>64500</v>
      </c>
      <c r="S723" s="381">
        <v>34850</v>
      </c>
      <c r="T723" s="382">
        <v>46050</v>
      </c>
      <c r="U723" s="382">
        <v>48838</v>
      </c>
      <c r="V723" s="382">
        <v>51626</v>
      </c>
      <c r="W723" s="382">
        <v>54414</v>
      </c>
      <c r="X723" s="382">
        <v>57202</v>
      </c>
      <c r="Y723" s="382">
        <v>59990</v>
      </c>
      <c r="Z723" s="382">
        <v>62778</v>
      </c>
      <c r="AA723" s="383">
        <v>65566</v>
      </c>
      <c r="AB723" s="381">
        <v>55750</v>
      </c>
      <c r="AC723" s="382">
        <v>73600</v>
      </c>
      <c r="AD723" s="382">
        <v>78060</v>
      </c>
      <c r="AE723" s="382">
        <v>82520</v>
      </c>
      <c r="AF723" s="382">
        <v>86980</v>
      </c>
      <c r="AG723" s="382">
        <v>91440</v>
      </c>
      <c r="AH723" s="382">
        <v>95900</v>
      </c>
      <c r="AI723" s="382">
        <v>100360</v>
      </c>
      <c r="AJ723" s="383">
        <v>104820</v>
      </c>
      <c r="AL723" s="381">
        <v>36000</v>
      </c>
      <c r="AM723" s="382">
        <v>47550</v>
      </c>
      <c r="AN723" s="382">
        <v>50430</v>
      </c>
      <c r="AO723" s="382">
        <v>53310</v>
      </c>
      <c r="AP723" s="382">
        <v>56190</v>
      </c>
      <c r="AQ723" s="382">
        <v>59070</v>
      </c>
      <c r="AR723" s="382">
        <v>61950</v>
      </c>
      <c r="AS723" s="382">
        <v>64830</v>
      </c>
      <c r="AT723" s="383">
        <v>67710</v>
      </c>
      <c r="AU723" s="381">
        <v>57600</v>
      </c>
      <c r="AV723" s="382">
        <v>76050</v>
      </c>
      <c r="AW723" s="382">
        <v>80658</v>
      </c>
      <c r="AX723" s="382">
        <v>85266</v>
      </c>
      <c r="AY723" s="382">
        <v>89874</v>
      </c>
      <c r="AZ723" s="382">
        <v>94482</v>
      </c>
      <c r="BA723" s="382">
        <v>99090</v>
      </c>
      <c r="BB723" s="382">
        <v>103698</v>
      </c>
      <c r="BC723" s="383">
        <v>108306</v>
      </c>
      <c r="BE723">
        <v>40250</v>
      </c>
      <c r="BF723">
        <v>53150</v>
      </c>
      <c r="BG723">
        <v>56370</v>
      </c>
      <c r="BH723">
        <v>59590</v>
      </c>
      <c r="BI723">
        <v>62810</v>
      </c>
      <c r="BJ723">
        <v>66030</v>
      </c>
      <c r="BK723">
        <v>69250</v>
      </c>
      <c r="BL723">
        <v>72470</v>
      </c>
      <c r="BM723">
        <v>75690</v>
      </c>
      <c r="BN723">
        <v>64400</v>
      </c>
      <c r="BO723">
        <v>85000</v>
      </c>
      <c r="BP723">
        <v>90152</v>
      </c>
      <c r="BQ723">
        <v>95304</v>
      </c>
      <c r="BR723">
        <v>100456</v>
      </c>
      <c r="BS723">
        <v>105608</v>
      </c>
      <c r="BT723">
        <v>110760</v>
      </c>
      <c r="BU723">
        <v>115912</v>
      </c>
      <c r="BV723">
        <v>121064</v>
      </c>
    </row>
    <row r="724" spans="1:74" x14ac:dyDescent="0.35">
      <c r="A724" s="298" t="s">
        <v>914</v>
      </c>
      <c r="C724" s="300">
        <v>32650</v>
      </c>
      <c r="D724" s="300">
        <v>32650</v>
      </c>
      <c r="E724" s="300">
        <v>37547.5</v>
      </c>
      <c r="F724" s="300">
        <v>37547.5</v>
      </c>
      <c r="G724" s="300">
        <v>37547.5</v>
      </c>
      <c r="H724" s="300">
        <v>37547.5</v>
      </c>
      <c r="I724" s="300">
        <v>37547.5</v>
      </c>
      <c r="J724" s="300">
        <v>37800</v>
      </c>
      <c r="K724" s="300">
        <v>40050</v>
      </c>
      <c r="L724" s="300">
        <v>42350</v>
      </c>
      <c r="M724" s="300">
        <v>44650</v>
      </c>
      <c r="N724" s="300">
        <v>46950</v>
      </c>
      <c r="O724" s="300">
        <v>49200</v>
      </c>
      <c r="P724" s="300">
        <v>51500</v>
      </c>
      <c r="Q724" s="300">
        <v>53800</v>
      </c>
      <c r="S724" s="381">
        <v>28600</v>
      </c>
      <c r="T724" s="382">
        <v>37800</v>
      </c>
      <c r="U724" s="382">
        <v>40088</v>
      </c>
      <c r="V724" s="382">
        <v>42376</v>
      </c>
      <c r="W724" s="382">
        <v>44664</v>
      </c>
      <c r="X724" s="382">
        <v>46952</v>
      </c>
      <c r="Y724" s="382">
        <v>49240</v>
      </c>
      <c r="Z724" s="382">
        <v>51528</v>
      </c>
      <c r="AA724" s="383">
        <v>53816</v>
      </c>
      <c r="AB724" s="381">
        <v>45750</v>
      </c>
      <c r="AC724" s="382">
        <v>60400</v>
      </c>
      <c r="AD724" s="382">
        <v>64060</v>
      </c>
      <c r="AE724" s="382">
        <v>67720</v>
      </c>
      <c r="AF724" s="382">
        <v>71380</v>
      </c>
      <c r="AG724" s="382">
        <v>75040</v>
      </c>
      <c r="AH724" s="382">
        <v>78700</v>
      </c>
      <c r="AI724" s="382">
        <v>82360</v>
      </c>
      <c r="AJ724" s="383">
        <v>86020</v>
      </c>
      <c r="AL724" s="381">
        <v>29650</v>
      </c>
      <c r="AM724" s="382">
        <v>39150</v>
      </c>
      <c r="AN724" s="382">
        <v>41522</v>
      </c>
      <c r="AO724" s="382">
        <v>43894</v>
      </c>
      <c r="AP724" s="382">
        <v>46266</v>
      </c>
      <c r="AQ724" s="382">
        <v>48638</v>
      </c>
      <c r="AR724" s="382">
        <v>51010</v>
      </c>
      <c r="AS724" s="382">
        <v>53382</v>
      </c>
      <c r="AT724" s="383">
        <v>55754</v>
      </c>
      <c r="AU724" s="381">
        <v>47450</v>
      </c>
      <c r="AV724" s="382">
        <v>62650</v>
      </c>
      <c r="AW724" s="382">
        <v>66446</v>
      </c>
      <c r="AX724" s="382">
        <v>70242</v>
      </c>
      <c r="AY724" s="382">
        <v>74038</v>
      </c>
      <c r="AZ724" s="382">
        <v>77834</v>
      </c>
      <c r="BA724" s="382">
        <v>81630</v>
      </c>
      <c r="BB724" s="382">
        <v>85426</v>
      </c>
      <c r="BC724" s="383">
        <v>89222</v>
      </c>
      <c r="BE724">
        <v>32350</v>
      </c>
      <c r="BF724">
        <v>42750</v>
      </c>
      <c r="BG724">
        <v>45338</v>
      </c>
      <c r="BH724">
        <v>47926</v>
      </c>
      <c r="BI724">
        <v>50514</v>
      </c>
      <c r="BJ724">
        <v>53102</v>
      </c>
      <c r="BK724">
        <v>55690</v>
      </c>
      <c r="BL724">
        <v>58278</v>
      </c>
      <c r="BM724">
        <v>60866</v>
      </c>
      <c r="BN724">
        <v>51750</v>
      </c>
      <c r="BO724">
        <v>68300</v>
      </c>
      <c r="BP724">
        <v>72440</v>
      </c>
      <c r="BQ724">
        <v>76580</v>
      </c>
      <c r="BR724">
        <v>80720</v>
      </c>
      <c r="BS724">
        <v>84860</v>
      </c>
      <c r="BT724">
        <v>89000</v>
      </c>
      <c r="BU724">
        <v>93140</v>
      </c>
      <c r="BV724">
        <v>97280</v>
      </c>
    </row>
    <row r="725" spans="1:74" x14ac:dyDescent="0.35">
      <c r="A725" s="298" t="s">
        <v>915</v>
      </c>
      <c r="C725" s="300">
        <v>31500</v>
      </c>
      <c r="D725" s="300">
        <v>31500</v>
      </c>
      <c r="E725" s="300">
        <v>36750</v>
      </c>
      <c r="F725" s="300">
        <v>36750</v>
      </c>
      <c r="G725" s="300">
        <v>36750</v>
      </c>
      <c r="H725" s="300">
        <v>36750</v>
      </c>
      <c r="I725" s="300">
        <v>36750</v>
      </c>
      <c r="J725" s="300">
        <v>36750</v>
      </c>
      <c r="K725" s="300">
        <v>37950</v>
      </c>
      <c r="L725" s="300">
        <v>40150</v>
      </c>
      <c r="M725" s="300">
        <v>42300</v>
      </c>
      <c r="N725" s="300">
        <v>44450</v>
      </c>
      <c r="O725" s="300">
        <v>46650</v>
      </c>
      <c r="P725" s="300">
        <v>48800</v>
      </c>
      <c r="Q725" s="300">
        <v>50950</v>
      </c>
      <c r="S725" s="381">
        <v>27100</v>
      </c>
      <c r="T725" s="382">
        <v>35800</v>
      </c>
      <c r="U725" s="382">
        <v>37968</v>
      </c>
      <c r="V725" s="382">
        <v>40136</v>
      </c>
      <c r="W725" s="382">
        <v>42304</v>
      </c>
      <c r="X725" s="382">
        <v>44472</v>
      </c>
      <c r="Y725" s="382">
        <v>46640</v>
      </c>
      <c r="Z725" s="382">
        <v>48808</v>
      </c>
      <c r="AA725" s="383">
        <v>50976</v>
      </c>
      <c r="AB725" s="381">
        <v>43350</v>
      </c>
      <c r="AC725" s="382">
        <v>57200</v>
      </c>
      <c r="AD725" s="382">
        <v>60668</v>
      </c>
      <c r="AE725" s="382">
        <v>64136</v>
      </c>
      <c r="AF725" s="382">
        <v>67604</v>
      </c>
      <c r="AG725" s="382">
        <v>71072</v>
      </c>
      <c r="AH725" s="382">
        <v>74540</v>
      </c>
      <c r="AI725" s="382">
        <v>78008</v>
      </c>
      <c r="AJ725" s="383">
        <v>81476</v>
      </c>
      <c r="AL725" s="381">
        <v>27150</v>
      </c>
      <c r="AM725" s="382">
        <v>35850</v>
      </c>
      <c r="AN725" s="382">
        <v>38022</v>
      </c>
      <c r="AO725" s="382">
        <v>40194</v>
      </c>
      <c r="AP725" s="382">
        <v>42366</v>
      </c>
      <c r="AQ725" s="382">
        <v>44538</v>
      </c>
      <c r="AR725" s="382">
        <v>46710</v>
      </c>
      <c r="AS725" s="382">
        <v>48882</v>
      </c>
      <c r="AT725" s="383">
        <v>51054</v>
      </c>
      <c r="AU725" s="381">
        <v>43450</v>
      </c>
      <c r="AV725" s="382">
        <v>57350</v>
      </c>
      <c r="AW725" s="382">
        <v>60826</v>
      </c>
      <c r="AX725" s="382">
        <v>64302</v>
      </c>
      <c r="AY725" s="382">
        <v>67778</v>
      </c>
      <c r="AZ725" s="382">
        <v>71254</v>
      </c>
      <c r="BA725" s="382">
        <v>74730</v>
      </c>
      <c r="BB725" s="382">
        <v>78206</v>
      </c>
      <c r="BC725" s="383">
        <v>81682</v>
      </c>
      <c r="BE725">
        <v>30350</v>
      </c>
      <c r="BF725">
        <v>40100</v>
      </c>
      <c r="BG725">
        <v>42528</v>
      </c>
      <c r="BH725">
        <v>44956</v>
      </c>
      <c r="BI725">
        <v>47384</v>
      </c>
      <c r="BJ725">
        <v>49812</v>
      </c>
      <c r="BK725">
        <v>52240</v>
      </c>
      <c r="BL725">
        <v>54668</v>
      </c>
      <c r="BM725">
        <v>57096</v>
      </c>
      <c r="BN725">
        <v>48550</v>
      </c>
      <c r="BO725">
        <v>64100</v>
      </c>
      <c r="BP725">
        <v>67984</v>
      </c>
      <c r="BQ725">
        <v>71868</v>
      </c>
      <c r="BR725">
        <v>75752</v>
      </c>
      <c r="BS725">
        <v>79636</v>
      </c>
      <c r="BT725">
        <v>83520</v>
      </c>
      <c r="BU725">
        <v>87404</v>
      </c>
      <c r="BV725">
        <v>91288</v>
      </c>
    </row>
    <row r="726" spans="1:74" x14ac:dyDescent="0.35">
      <c r="A726" s="298" t="s">
        <v>916</v>
      </c>
      <c r="C726" s="300">
        <v>32650</v>
      </c>
      <c r="D726" s="300">
        <v>32650</v>
      </c>
      <c r="E726" s="300">
        <v>37547.5</v>
      </c>
      <c r="F726" s="300">
        <v>37547.5</v>
      </c>
      <c r="G726" s="300">
        <v>37547.5</v>
      </c>
      <c r="H726" s="300">
        <v>37547.5</v>
      </c>
      <c r="I726" s="300">
        <v>38350</v>
      </c>
      <c r="J726" s="300">
        <v>40800</v>
      </c>
      <c r="K726" s="300">
        <v>43300</v>
      </c>
      <c r="L726" s="300">
        <v>45750</v>
      </c>
      <c r="M726" s="300">
        <v>48250</v>
      </c>
      <c r="N726" s="300">
        <v>50700</v>
      </c>
      <c r="O726" s="300">
        <v>53150</v>
      </c>
      <c r="P726" s="300">
        <v>55650</v>
      </c>
      <c r="Q726" s="300">
        <v>58100</v>
      </c>
      <c r="S726" s="381">
        <v>30900</v>
      </c>
      <c r="T726" s="382">
        <v>40800</v>
      </c>
      <c r="U726" s="382">
        <v>43272</v>
      </c>
      <c r="V726" s="382">
        <v>45744</v>
      </c>
      <c r="W726" s="382">
        <v>48216</v>
      </c>
      <c r="X726" s="382">
        <v>50688</v>
      </c>
      <c r="Y726" s="382">
        <v>53160</v>
      </c>
      <c r="Z726" s="382">
        <v>55632</v>
      </c>
      <c r="AA726" s="383">
        <v>58104</v>
      </c>
      <c r="AB726" s="381">
        <v>49450</v>
      </c>
      <c r="AC726" s="382">
        <v>65250</v>
      </c>
      <c r="AD726" s="382">
        <v>69206</v>
      </c>
      <c r="AE726" s="382">
        <v>73162</v>
      </c>
      <c r="AF726" s="382">
        <v>77118</v>
      </c>
      <c r="AG726" s="382">
        <v>81074</v>
      </c>
      <c r="AH726" s="382">
        <v>85030</v>
      </c>
      <c r="AI726" s="382">
        <v>88986</v>
      </c>
      <c r="AJ726" s="383">
        <v>92942</v>
      </c>
      <c r="AL726" s="381">
        <v>30900</v>
      </c>
      <c r="AM726" s="382">
        <v>40800</v>
      </c>
      <c r="AN726" s="382">
        <v>43272</v>
      </c>
      <c r="AO726" s="382">
        <v>45744</v>
      </c>
      <c r="AP726" s="382">
        <v>48216</v>
      </c>
      <c r="AQ726" s="382">
        <v>50688</v>
      </c>
      <c r="AR726" s="382">
        <v>53160</v>
      </c>
      <c r="AS726" s="382">
        <v>55632</v>
      </c>
      <c r="AT726" s="383">
        <v>58104</v>
      </c>
      <c r="AU726" s="381">
        <v>49450</v>
      </c>
      <c r="AV726" s="382">
        <v>65250</v>
      </c>
      <c r="AW726" s="382">
        <v>69206</v>
      </c>
      <c r="AX726" s="382">
        <v>73162</v>
      </c>
      <c r="AY726" s="382">
        <v>77118</v>
      </c>
      <c r="AZ726" s="382">
        <v>81074</v>
      </c>
      <c r="BA726" s="382">
        <v>85030</v>
      </c>
      <c r="BB726" s="382">
        <v>88986</v>
      </c>
      <c r="BC726" s="383">
        <v>92942</v>
      </c>
      <c r="BE726">
        <v>33550</v>
      </c>
      <c r="BF726">
        <v>44300</v>
      </c>
      <c r="BG726">
        <v>46984</v>
      </c>
      <c r="BH726">
        <v>49668</v>
      </c>
      <c r="BI726">
        <v>52352</v>
      </c>
      <c r="BJ726">
        <v>55036</v>
      </c>
      <c r="BK726">
        <v>57720</v>
      </c>
      <c r="BL726">
        <v>60404</v>
      </c>
      <c r="BM726">
        <v>63088</v>
      </c>
      <c r="BN726">
        <v>53700</v>
      </c>
      <c r="BO726">
        <v>70900</v>
      </c>
      <c r="BP726">
        <v>75196</v>
      </c>
      <c r="BQ726">
        <v>79492</v>
      </c>
      <c r="BR726">
        <v>83788</v>
      </c>
      <c r="BS726">
        <v>88084</v>
      </c>
      <c r="BT726">
        <v>92380</v>
      </c>
      <c r="BU726">
        <v>96676</v>
      </c>
      <c r="BV726">
        <v>100972</v>
      </c>
    </row>
    <row r="727" spans="1:74" x14ac:dyDescent="0.35">
      <c r="A727" s="298" t="s">
        <v>917</v>
      </c>
      <c r="C727" s="300">
        <v>32650</v>
      </c>
      <c r="D727" s="300">
        <v>32650</v>
      </c>
      <c r="E727" s="300">
        <v>37547.5</v>
      </c>
      <c r="F727" s="300">
        <v>37547.5</v>
      </c>
      <c r="G727" s="300">
        <v>37547.5</v>
      </c>
      <c r="H727" s="300">
        <v>37547.5</v>
      </c>
      <c r="I727" s="300">
        <v>39750</v>
      </c>
      <c r="J727" s="300">
        <v>42350</v>
      </c>
      <c r="K727" s="300">
        <v>44900</v>
      </c>
      <c r="L727" s="300">
        <v>47450</v>
      </c>
      <c r="M727" s="300">
        <v>50000</v>
      </c>
      <c r="N727" s="300">
        <v>52600</v>
      </c>
      <c r="O727" s="300">
        <v>55150</v>
      </c>
      <c r="P727" s="300">
        <v>57700</v>
      </c>
      <c r="Q727" s="300">
        <v>60300</v>
      </c>
      <c r="S727" s="381">
        <v>32050</v>
      </c>
      <c r="T727" s="382">
        <v>42350</v>
      </c>
      <c r="U727" s="382">
        <v>44914</v>
      </c>
      <c r="V727" s="382">
        <v>47478</v>
      </c>
      <c r="W727" s="382">
        <v>50042</v>
      </c>
      <c r="X727" s="382">
        <v>52606</v>
      </c>
      <c r="Y727" s="382">
        <v>55170</v>
      </c>
      <c r="Z727" s="382">
        <v>57734</v>
      </c>
      <c r="AA727" s="383">
        <v>60298</v>
      </c>
      <c r="AB727" s="381">
        <v>51300</v>
      </c>
      <c r="AC727" s="382">
        <v>67700</v>
      </c>
      <c r="AD727" s="382">
        <v>71804</v>
      </c>
      <c r="AE727" s="382">
        <v>75908</v>
      </c>
      <c r="AF727" s="382">
        <v>80012</v>
      </c>
      <c r="AG727" s="382">
        <v>84116</v>
      </c>
      <c r="AH727" s="382">
        <v>88220</v>
      </c>
      <c r="AI727" s="382">
        <v>92324</v>
      </c>
      <c r="AJ727" s="383">
        <v>96428</v>
      </c>
      <c r="AL727" s="381">
        <v>32450</v>
      </c>
      <c r="AM727" s="382">
        <v>42850</v>
      </c>
      <c r="AN727" s="382">
        <v>45446</v>
      </c>
      <c r="AO727" s="382">
        <v>48042</v>
      </c>
      <c r="AP727" s="382">
        <v>50638</v>
      </c>
      <c r="AQ727" s="382">
        <v>53234</v>
      </c>
      <c r="AR727" s="382">
        <v>55830</v>
      </c>
      <c r="AS727" s="382">
        <v>58426</v>
      </c>
      <c r="AT727" s="383">
        <v>61022</v>
      </c>
      <c r="AU727" s="381">
        <v>51900</v>
      </c>
      <c r="AV727" s="382">
        <v>68500</v>
      </c>
      <c r="AW727" s="382">
        <v>72652</v>
      </c>
      <c r="AX727" s="382">
        <v>76804</v>
      </c>
      <c r="AY727" s="382">
        <v>80956</v>
      </c>
      <c r="AZ727" s="382">
        <v>85108</v>
      </c>
      <c r="BA727" s="382">
        <v>89260</v>
      </c>
      <c r="BB727" s="382">
        <v>93412</v>
      </c>
      <c r="BC727" s="383">
        <v>97564</v>
      </c>
      <c r="BE727">
        <v>33550</v>
      </c>
      <c r="BF727">
        <v>44300</v>
      </c>
      <c r="BG727">
        <v>46984</v>
      </c>
      <c r="BH727">
        <v>49668</v>
      </c>
      <c r="BI727">
        <v>52352</v>
      </c>
      <c r="BJ727">
        <v>55036</v>
      </c>
      <c r="BK727">
        <v>57720</v>
      </c>
      <c r="BL727">
        <v>60404</v>
      </c>
      <c r="BM727">
        <v>63088</v>
      </c>
      <c r="BN727">
        <v>53700</v>
      </c>
      <c r="BO727">
        <v>70900</v>
      </c>
      <c r="BP727">
        <v>75196</v>
      </c>
      <c r="BQ727">
        <v>79492</v>
      </c>
      <c r="BR727">
        <v>83788</v>
      </c>
      <c r="BS727">
        <v>88084</v>
      </c>
      <c r="BT727">
        <v>92380</v>
      </c>
      <c r="BU727">
        <v>96676</v>
      </c>
      <c r="BV727">
        <v>100972</v>
      </c>
    </row>
    <row r="728" spans="1:74" x14ac:dyDescent="0.35">
      <c r="A728" s="298" t="s">
        <v>918</v>
      </c>
      <c r="C728" s="300">
        <v>32650</v>
      </c>
      <c r="D728" s="300">
        <v>32650</v>
      </c>
      <c r="E728" s="300">
        <v>37547.5</v>
      </c>
      <c r="F728" s="300">
        <v>37547.5</v>
      </c>
      <c r="G728" s="300">
        <v>37547.5</v>
      </c>
      <c r="H728" s="300">
        <v>37547.5</v>
      </c>
      <c r="I728" s="300">
        <v>37547.5</v>
      </c>
      <c r="J728" s="300">
        <v>37800</v>
      </c>
      <c r="K728" s="300">
        <v>40050</v>
      </c>
      <c r="L728" s="300">
        <v>42350</v>
      </c>
      <c r="M728" s="300">
        <v>44650</v>
      </c>
      <c r="N728" s="300">
        <v>46950</v>
      </c>
      <c r="O728" s="300">
        <v>49200</v>
      </c>
      <c r="P728" s="300">
        <v>51500</v>
      </c>
      <c r="Q728" s="300">
        <v>53800</v>
      </c>
      <c r="S728" s="381">
        <v>28600</v>
      </c>
      <c r="T728" s="382">
        <v>37800</v>
      </c>
      <c r="U728" s="382">
        <v>40088</v>
      </c>
      <c r="V728" s="382">
        <v>42376</v>
      </c>
      <c r="W728" s="382">
        <v>44664</v>
      </c>
      <c r="X728" s="382">
        <v>46952</v>
      </c>
      <c r="Y728" s="382">
        <v>49240</v>
      </c>
      <c r="Z728" s="382">
        <v>51528</v>
      </c>
      <c r="AA728" s="383">
        <v>53816</v>
      </c>
      <c r="AB728" s="381">
        <v>45750</v>
      </c>
      <c r="AC728" s="382">
        <v>60400</v>
      </c>
      <c r="AD728" s="382">
        <v>64060</v>
      </c>
      <c r="AE728" s="382">
        <v>67720</v>
      </c>
      <c r="AF728" s="382">
        <v>71380</v>
      </c>
      <c r="AG728" s="382">
        <v>75040</v>
      </c>
      <c r="AH728" s="382">
        <v>78700</v>
      </c>
      <c r="AI728" s="382">
        <v>82360</v>
      </c>
      <c r="AJ728" s="383">
        <v>86020</v>
      </c>
      <c r="AL728" s="381">
        <v>29650</v>
      </c>
      <c r="AM728" s="382">
        <v>39150</v>
      </c>
      <c r="AN728" s="382">
        <v>41522</v>
      </c>
      <c r="AO728" s="382">
        <v>43894</v>
      </c>
      <c r="AP728" s="382">
        <v>46266</v>
      </c>
      <c r="AQ728" s="382">
        <v>48638</v>
      </c>
      <c r="AR728" s="382">
        <v>51010</v>
      </c>
      <c r="AS728" s="382">
        <v>53382</v>
      </c>
      <c r="AT728" s="383">
        <v>55754</v>
      </c>
      <c r="AU728" s="381">
        <v>47450</v>
      </c>
      <c r="AV728" s="382">
        <v>62650</v>
      </c>
      <c r="AW728" s="382">
        <v>66446</v>
      </c>
      <c r="AX728" s="382">
        <v>70242</v>
      </c>
      <c r="AY728" s="382">
        <v>74038</v>
      </c>
      <c r="AZ728" s="382">
        <v>77834</v>
      </c>
      <c r="BA728" s="382">
        <v>81630</v>
      </c>
      <c r="BB728" s="382">
        <v>85426</v>
      </c>
      <c r="BC728" s="383">
        <v>89222</v>
      </c>
      <c r="BE728">
        <v>32350</v>
      </c>
      <c r="BF728">
        <v>42750</v>
      </c>
      <c r="BG728">
        <v>45338</v>
      </c>
      <c r="BH728">
        <v>47926</v>
      </c>
      <c r="BI728">
        <v>50514</v>
      </c>
      <c r="BJ728">
        <v>53102</v>
      </c>
      <c r="BK728">
        <v>55690</v>
      </c>
      <c r="BL728">
        <v>58278</v>
      </c>
      <c r="BM728">
        <v>60866</v>
      </c>
      <c r="BN728">
        <v>51750</v>
      </c>
      <c r="BO728">
        <v>68300</v>
      </c>
      <c r="BP728">
        <v>72440</v>
      </c>
      <c r="BQ728">
        <v>76580</v>
      </c>
      <c r="BR728">
        <v>80720</v>
      </c>
      <c r="BS728">
        <v>84860</v>
      </c>
      <c r="BT728">
        <v>89000</v>
      </c>
      <c r="BU728">
        <v>93140</v>
      </c>
      <c r="BV728">
        <v>97280</v>
      </c>
    </row>
    <row r="729" spans="1:74" x14ac:dyDescent="0.35">
      <c r="A729" s="298" t="s">
        <v>919</v>
      </c>
      <c r="C729" s="300">
        <v>34300</v>
      </c>
      <c r="D729" s="300">
        <v>34300</v>
      </c>
      <c r="E729" s="300">
        <v>39445</v>
      </c>
      <c r="F729" s="300">
        <v>39445</v>
      </c>
      <c r="G729" s="300">
        <v>39445</v>
      </c>
      <c r="H729" s="300">
        <v>39800</v>
      </c>
      <c r="I729" s="300">
        <v>42550</v>
      </c>
      <c r="J729" s="300">
        <v>45300</v>
      </c>
      <c r="K729" s="300">
        <v>48050</v>
      </c>
      <c r="L729" s="300">
        <v>50800</v>
      </c>
      <c r="M729" s="300">
        <v>53550</v>
      </c>
      <c r="N729" s="300">
        <v>56300</v>
      </c>
      <c r="O729" s="300">
        <v>59000</v>
      </c>
      <c r="P729" s="300">
        <v>61750</v>
      </c>
      <c r="Q729" s="300">
        <v>64500</v>
      </c>
      <c r="S729" s="381">
        <v>34850</v>
      </c>
      <c r="T729" s="382">
        <v>46050</v>
      </c>
      <c r="U729" s="382">
        <v>48838</v>
      </c>
      <c r="V729" s="382">
        <v>51626</v>
      </c>
      <c r="W729" s="382">
        <v>54414</v>
      </c>
      <c r="X729" s="382">
        <v>57202</v>
      </c>
      <c r="Y729" s="382">
        <v>59990</v>
      </c>
      <c r="Z729" s="382">
        <v>62778</v>
      </c>
      <c r="AA729" s="383">
        <v>65566</v>
      </c>
      <c r="AB729" s="381">
        <v>55750</v>
      </c>
      <c r="AC729" s="382">
        <v>73600</v>
      </c>
      <c r="AD729" s="382">
        <v>78060</v>
      </c>
      <c r="AE729" s="382">
        <v>82520</v>
      </c>
      <c r="AF729" s="382">
        <v>86980</v>
      </c>
      <c r="AG729" s="382">
        <v>91440</v>
      </c>
      <c r="AH729" s="382">
        <v>95900</v>
      </c>
      <c r="AI729" s="382">
        <v>100360</v>
      </c>
      <c r="AJ729" s="383">
        <v>104820</v>
      </c>
      <c r="AL729" s="381">
        <v>36000</v>
      </c>
      <c r="AM729" s="382">
        <v>47550</v>
      </c>
      <c r="AN729" s="382">
        <v>50430</v>
      </c>
      <c r="AO729" s="382">
        <v>53310</v>
      </c>
      <c r="AP729" s="382">
        <v>56190</v>
      </c>
      <c r="AQ729" s="382">
        <v>59070</v>
      </c>
      <c r="AR729" s="382">
        <v>61950</v>
      </c>
      <c r="AS729" s="382">
        <v>64830</v>
      </c>
      <c r="AT729" s="383">
        <v>67710</v>
      </c>
      <c r="AU729" s="381">
        <v>57600</v>
      </c>
      <c r="AV729" s="382">
        <v>76050</v>
      </c>
      <c r="AW729" s="382">
        <v>80658</v>
      </c>
      <c r="AX729" s="382">
        <v>85266</v>
      </c>
      <c r="AY729" s="382">
        <v>89874</v>
      </c>
      <c r="AZ729" s="382">
        <v>94482</v>
      </c>
      <c r="BA729" s="382">
        <v>99090</v>
      </c>
      <c r="BB729" s="382">
        <v>103698</v>
      </c>
      <c r="BC729" s="383">
        <v>108306</v>
      </c>
      <c r="BE729">
        <v>40250</v>
      </c>
      <c r="BF729">
        <v>53150</v>
      </c>
      <c r="BG729">
        <v>56370</v>
      </c>
      <c r="BH729">
        <v>59590</v>
      </c>
      <c r="BI729">
        <v>62810</v>
      </c>
      <c r="BJ729">
        <v>66030</v>
      </c>
      <c r="BK729">
        <v>69250</v>
      </c>
      <c r="BL729">
        <v>72470</v>
      </c>
      <c r="BM729">
        <v>75690</v>
      </c>
      <c r="BN729">
        <v>64400</v>
      </c>
      <c r="BO729">
        <v>85000</v>
      </c>
      <c r="BP729">
        <v>90152</v>
      </c>
      <c r="BQ729">
        <v>95304</v>
      </c>
      <c r="BR729">
        <v>100456</v>
      </c>
      <c r="BS729">
        <v>105608</v>
      </c>
      <c r="BT729">
        <v>110760</v>
      </c>
      <c r="BU729">
        <v>115912</v>
      </c>
      <c r="BV729">
        <v>121064</v>
      </c>
    </row>
    <row r="730" spans="1:74" x14ac:dyDescent="0.35">
      <c r="A730" s="298" t="s">
        <v>920</v>
      </c>
      <c r="C730" s="300">
        <v>34300</v>
      </c>
      <c r="D730" s="300">
        <v>34300</v>
      </c>
      <c r="E730" s="300">
        <v>39445</v>
      </c>
      <c r="F730" s="300">
        <v>39445</v>
      </c>
      <c r="G730" s="300">
        <v>39445</v>
      </c>
      <c r="H730" s="300">
        <v>39800</v>
      </c>
      <c r="I730" s="300">
        <v>42550</v>
      </c>
      <c r="J730" s="300">
        <v>45300</v>
      </c>
      <c r="K730" s="300">
        <v>48050</v>
      </c>
      <c r="L730" s="300">
        <v>50800</v>
      </c>
      <c r="M730" s="300">
        <v>53550</v>
      </c>
      <c r="N730" s="300">
        <v>56300</v>
      </c>
      <c r="O730" s="300">
        <v>59000</v>
      </c>
      <c r="P730" s="300">
        <v>61750</v>
      </c>
      <c r="Q730" s="300">
        <v>64500</v>
      </c>
      <c r="S730" s="381">
        <v>34850</v>
      </c>
      <c r="T730" s="382">
        <v>46050</v>
      </c>
      <c r="U730" s="382">
        <v>48838</v>
      </c>
      <c r="V730" s="382">
        <v>51626</v>
      </c>
      <c r="W730" s="382">
        <v>54414</v>
      </c>
      <c r="X730" s="382">
        <v>57202</v>
      </c>
      <c r="Y730" s="382">
        <v>59990</v>
      </c>
      <c r="Z730" s="382">
        <v>62778</v>
      </c>
      <c r="AA730" s="383">
        <v>65566</v>
      </c>
      <c r="AB730" s="381">
        <v>55750</v>
      </c>
      <c r="AC730" s="382">
        <v>73600</v>
      </c>
      <c r="AD730" s="382">
        <v>78060</v>
      </c>
      <c r="AE730" s="382">
        <v>82520</v>
      </c>
      <c r="AF730" s="382">
        <v>86980</v>
      </c>
      <c r="AG730" s="382">
        <v>91440</v>
      </c>
      <c r="AH730" s="382">
        <v>95900</v>
      </c>
      <c r="AI730" s="382">
        <v>100360</v>
      </c>
      <c r="AJ730" s="383">
        <v>104820</v>
      </c>
      <c r="AL730" s="381">
        <v>36000</v>
      </c>
      <c r="AM730" s="382">
        <v>47550</v>
      </c>
      <c r="AN730" s="382">
        <v>50430</v>
      </c>
      <c r="AO730" s="382">
        <v>53310</v>
      </c>
      <c r="AP730" s="382">
        <v>56190</v>
      </c>
      <c r="AQ730" s="382">
        <v>59070</v>
      </c>
      <c r="AR730" s="382">
        <v>61950</v>
      </c>
      <c r="AS730" s="382">
        <v>64830</v>
      </c>
      <c r="AT730" s="383">
        <v>67710</v>
      </c>
      <c r="AU730" s="381">
        <v>57600</v>
      </c>
      <c r="AV730" s="382">
        <v>76050</v>
      </c>
      <c r="AW730" s="382">
        <v>80658</v>
      </c>
      <c r="AX730" s="382">
        <v>85266</v>
      </c>
      <c r="AY730" s="382">
        <v>89874</v>
      </c>
      <c r="AZ730" s="382">
        <v>94482</v>
      </c>
      <c r="BA730" s="382">
        <v>99090</v>
      </c>
      <c r="BB730" s="382">
        <v>103698</v>
      </c>
      <c r="BC730" s="383">
        <v>108306</v>
      </c>
      <c r="BE730">
        <v>40250</v>
      </c>
      <c r="BF730">
        <v>53150</v>
      </c>
      <c r="BG730">
        <v>56370</v>
      </c>
      <c r="BH730">
        <v>59590</v>
      </c>
      <c r="BI730">
        <v>62810</v>
      </c>
      <c r="BJ730">
        <v>66030</v>
      </c>
      <c r="BK730">
        <v>69250</v>
      </c>
      <c r="BL730">
        <v>72470</v>
      </c>
      <c r="BM730">
        <v>75690</v>
      </c>
      <c r="BN730">
        <v>64400</v>
      </c>
      <c r="BO730">
        <v>85000</v>
      </c>
      <c r="BP730">
        <v>90152</v>
      </c>
      <c r="BQ730">
        <v>95304</v>
      </c>
      <c r="BR730">
        <v>100456</v>
      </c>
      <c r="BS730">
        <v>105608</v>
      </c>
      <c r="BT730">
        <v>110760</v>
      </c>
      <c r="BU730">
        <v>115912</v>
      </c>
      <c r="BV730">
        <v>121064</v>
      </c>
    </row>
    <row r="731" spans="1:74" x14ac:dyDescent="0.35">
      <c r="A731" s="298" t="s">
        <v>921</v>
      </c>
      <c r="C731" s="300">
        <v>32900</v>
      </c>
      <c r="D731" s="300">
        <v>32900</v>
      </c>
      <c r="E731" s="300">
        <v>37835</v>
      </c>
      <c r="F731" s="300">
        <v>37835</v>
      </c>
      <c r="G731" s="300">
        <v>37835</v>
      </c>
      <c r="H731" s="300">
        <v>38200</v>
      </c>
      <c r="I731" s="300">
        <v>40800</v>
      </c>
      <c r="J731" s="300">
        <v>43450</v>
      </c>
      <c r="K731" s="300">
        <v>46100</v>
      </c>
      <c r="L731" s="300">
        <v>48700</v>
      </c>
      <c r="M731" s="300">
        <v>51350</v>
      </c>
      <c r="N731" s="300">
        <v>54000</v>
      </c>
      <c r="O731" s="300">
        <v>56600</v>
      </c>
      <c r="P731" s="300">
        <v>59250</v>
      </c>
      <c r="Q731" s="300">
        <v>61900</v>
      </c>
      <c r="S731" s="381">
        <v>32900</v>
      </c>
      <c r="T731" s="382">
        <v>43450</v>
      </c>
      <c r="U731" s="382">
        <v>46082</v>
      </c>
      <c r="V731" s="382">
        <v>48714</v>
      </c>
      <c r="W731" s="382">
        <v>51346</v>
      </c>
      <c r="X731" s="382">
        <v>53978</v>
      </c>
      <c r="Y731" s="382">
        <v>56610</v>
      </c>
      <c r="Z731" s="382">
        <v>59242</v>
      </c>
      <c r="AA731" s="383">
        <v>61874</v>
      </c>
      <c r="AB731" s="381">
        <v>52650</v>
      </c>
      <c r="AC731" s="382">
        <v>69500</v>
      </c>
      <c r="AD731" s="382">
        <v>73712</v>
      </c>
      <c r="AE731" s="382">
        <v>77924</v>
      </c>
      <c r="AF731" s="382">
        <v>82136</v>
      </c>
      <c r="AG731" s="382">
        <v>86348</v>
      </c>
      <c r="AH731" s="382">
        <v>90560</v>
      </c>
      <c r="AI731" s="382">
        <v>94772</v>
      </c>
      <c r="AJ731" s="383">
        <v>98984</v>
      </c>
      <c r="AL731" s="381">
        <v>33350</v>
      </c>
      <c r="AM731" s="382">
        <v>44050</v>
      </c>
      <c r="AN731" s="382">
        <v>46718</v>
      </c>
      <c r="AO731" s="382">
        <v>49386</v>
      </c>
      <c r="AP731" s="382">
        <v>52054</v>
      </c>
      <c r="AQ731" s="382">
        <v>54722</v>
      </c>
      <c r="AR731" s="382">
        <v>57390</v>
      </c>
      <c r="AS731" s="382">
        <v>60058</v>
      </c>
      <c r="AT731" s="383">
        <v>62726</v>
      </c>
      <c r="AU731" s="381">
        <v>53350</v>
      </c>
      <c r="AV731" s="382">
        <v>70400</v>
      </c>
      <c r="AW731" s="382">
        <v>74668</v>
      </c>
      <c r="AX731" s="382">
        <v>78936</v>
      </c>
      <c r="AY731" s="382">
        <v>83204</v>
      </c>
      <c r="AZ731" s="382">
        <v>87472</v>
      </c>
      <c r="BA731" s="382">
        <v>91740</v>
      </c>
      <c r="BB731" s="382">
        <v>96008</v>
      </c>
      <c r="BC731" s="383">
        <v>100276</v>
      </c>
      <c r="BE731">
        <v>37300</v>
      </c>
      <c r="BF731">
        <v>49250</v>
      </c>
      <c r="BG731">
        <v>52234</v>
      </c>
      <c r="BH731">
        <v>55218</v>
      </c>
      <c r="BI731">
        <v>58202</v>
      </c>
      <c r="BJ731">
        <v>61186</v>
      </c>
      <c r="BK731">
        <v>64170</v>
      </c>
      <c r="BL731">
        <v>67154</v>
      </c>
      <c r="BM731">
        <v>70138</v>
      </c>
      <c r="BN731">
        <v>59700</v>
      </c>
      <c r="BO731">
        <v>78800</v>
      </c>
      <c r="BP731">
        <v>83576</v>
      </c>
      <c r="BQ731">
        <v>88352</v>
      </c>
      <c r="BR731">
        <v>93128</v>
      </c>
      <c r="BS731">
        <v>97904</v>
      </c>
      <c r="BT731">
        <v>102680</v>
      </c>
      <c r="BU731">
        <v>107456</v>
      </c>
      <c r="BV731">
        <v>112232</v>
      </c>
    </row>
    <row r="732" spans="1:74" x14ac:dyDescent="0.35">
      <c r="A732" s="298" t="s">
        <v>922</v>
      </c>
      <c r="C732" s="300">
        <v>32650</v>
      </c>
      <c r="D732" s="300">
        <v>32650</v>
      </c>
      <c r="E732" s="300">
        <v>37547.5</v>
      </c>
      <c r="F732" s="300">
        <v>37547.5</v>
      </c>
      <c r="G732" s="300">
        <v>37547.5</v>
      </c>
      <c r="H732" s="300">
        <v>37547.5</v>
      </c>
      <c r="I732" s="300">
        <v>39600</v>
      </c>
      <c r="J732" s="300">
        <v>42150</v>
      </c>
      <c r="K732" s="300">
        <v>44700</v>
      </c>
      <c r="L732" s="300">
        <v>47250</v>
      </c>
      <c r="M732" s="300">
        <v>49800</v>
      </c>
      <c r="N732" s="300">
        <v>52350</v>
      </c>
      <c r="O732" s="300">
        <v>54900</v>
      </c>
      <c r="P732" s="300">
        <v>57450</v>
      </c>
      <c r="Q732" s="300">
        <v>60000</v>
      </c>
      <c r="S732" s="381">
        <v>31900</v>
      </c>
      <c r="T732" s="382">
        <v>42150</v>
      </c>
      <c r="U732" s="382">
        <v>44702</v>
      </c>
      <c r="V732" s="382">
        <v>47254</v>
      </c>
      <c r="W732" s="382">
        <v>49806</v>
      </c>
      <c r="X732" s="382">
        <v>52358</v>
      </c>
      <c r="Y732" s="382">
        <v>54910</v>
      </c>
      <c r="Z732" s="382">
        <v>57462</v>
      </c>
      <c r="AA732" s="383">
        <v>60014</v>
      </c>
      <c r="AB732" s="381">
        <v>51050</v>
      </c>
      <c r="AC732" s="382">
        <v>67400</v>
      </c>
      <c r="AD732" s="382">
        <v>71484</v>
      </c>
      <c r="AE732" s="382">
        <v>75568</v>
      </c>
      <c r="AF732" s="382">
        <v>79652</v>
      </c>
      <c r="AG732" s="382">
        <v>83736</v>
      </c>
      <c r="AH732" s="382">
        <v>87820</v>
      </c>
      <c r="AI732" s="382">
        <v>91904</v>
      </c>
      <c r="AJ732" s="383">
        <v>95988</v>
      </c>
      <c r="AL732" s="381">
        <v>32350</v>
      </c>
      <c r="AM732" s="382">
        <v>42750</v>
      </c>
      <c r="AN732" s="382">
        <v>45338</v>
      </c>
      <c r="AO732" s="382">
        <v>47926</v>
      </c>
      <c r="AP732" s="382">
        <v>50514</v>
      </c>
      <c r="AQ732" s="382">
        <v>53102</v>
      </c>
      <c r="AR732" s="382">
        <v>55690</v>
      </c>
      <c r="AS732" s="382">
        <v>58278</v>
      </c>
      <c r="AT732" s="383">
        <v>60866</v>
      </c>
      <c r="AU732" s="381">
        <v>51750</v>
      </c>
      <c r="AV732" s="382">
        <v>68300</v>
      </c>
      <c r="AW732" s="382">
        <v>72440</v>
      </c>
      <c r="AX732" s="382">
        <v>76580</v>
      </c>
      <c r="AY732" s="382">
        <v>80720</v>
      </c>
      <c r="AZ732" s="382">
        <v>84860</v>
      </c>
      <c r="BA732" s="382">
        <v>89000</v>
      </c>
      <c r="BB732" s="382">
        <v>93140</v>
      </c>
      <c r="BC732" s="383">
        <v>97280</v>
      </c>
      <c r="BE732">
        <v>36150</v>
      </c>
      <c r="BF732">
        <v>47750</v>
      </c>
      <c r="BG732">
        <v>50642</v>
      </c>
      <c r="BH732">
        <v>53534</v>
      </c>
      <c r="BI732">
        <v>56426</v>
      </c>
      <c r="BJ732">
        <v>59318</v>
      </c>
      <c r="BK732">
        <v>62210</v>
      </c>
      <c r="BL732">
        <v>65102</v>
      </c>
      <c r="BM732">
        <v>67994</v>
      </c>
      <c r="BN732">
        <v>57850</v>
      </c>
      <c r="BO732">
        <v>76350</v>
      </c>
      <c r="BP732">
        <v>80978</v>
      </c>
      <c r="BQ732">
        <v>85606</v>
      </c>
      <c r="BR732">
        <v>90234</v>
      </c>
      <c r="BS732">
        <v>94862</v>
      </c>
      <c r="BT732">
        <v>99490</v>
      </c>
      <c r="BU732">
        <v>104118</v>
      </c>
      <c r="BV732">
        <v>108746</v>
      </c>
    </row>
    <row r="733" spans="1:74" x14ac:dyDescent="0.35">
      <c r="A733" s="298" t="s">
        <v>923</v>
      </c>
      <c r="C733" s="300">
        <v>32650</v>
      </c>
      <c r="D733" s="300">
        <v>33750</v>
      </c>
      <c r="E733" s="300">
        <v>37950</v>
      </c>
      <c r="F733" s="300">
        <v>42150</v>
      </c>
      <c r="G733" s="300">
        <v>45550</v>
      </c>
      <c r="H733" s="300">
        <v>48900</v>
      </c>
      <c r="I733" s="300">
        <v>52300</v>
      </c>
      <c r="J733" s="300">
        <v>55650</v>
      </c>
      <c r="K733" s="300">
        <v>59050</v>
      </c>
      <c r="L733" s="300">
        <v>62400</v>
      </c>
      <c r="M733" s="300">
        <v>65800</v>
      </c>
      <c r="N733" s="300">
        <v>69150</v>
      </c>
      <c r="O733" s="300">
        <v>72500</v>
      </c>
      <c r="P733" s="300">
        <v>75900</v>
      </c>
      <c r="Q733" s="300">
        <v>79250</v>
      </c>
      <c r="S733" s="381">
        <v>42150</v>
      </c>
      <c r="T733" s="382">
        <v>55650</v>
      </c>
      <c r="U733" s="382">
        <v>59022</v>
      </c>
      <c r="V733" s="382">
        <v>62394</v>
      </c>
      <c r="W733" s="382">
        <v>65766</v>
      </c>
      <c r="X733" s="382">
        <v>69138</v>
      </c>
      <c r="Y733" s="382">
        <v>72510</v>
      </c>
      <c r="Z733" s="382">
        <v>75882</v>
      </c>
      <c r="AA733" s="383">
        <v>79254</v>
      </c>
      <c r="AB733" s="381">
        <v>67450</v>
      </c>
      <c r="AC733" s="382">
        <v>89050</v>
      </c>
      <c r="AD733" s="382">
        <v>94446</v>
      </c>
      <c r="AE733" s="382">
        <v>99842</v>
      </c>
      <c r="AF733" s="382">
        <v>105238</v>
      </c>
      <c r="AG733" s="382">
        <v>110634</v>
      </c>
      <c r="AH733" s="382">
        <v>116030</v>
      </c>
      <c r="AI733" s="382">
        <v>121426</v>
      </c>
      <c r="AJ733" s="383">
        <v>126822</v>
      </c>
      <c r="AL733" s="381">
        <v>42150</v>
      </c>
      <c r="AM733" s="382">
        <v>55650</v>
      </c>
      <c r="AN733" s="382">
        <v>59022</v>
      </c>
      <c r="AO733" s="382">
        <v>62394</v>
      </c>
      <c r="AP733" s="382">
        <v>65766</v>
      </c>
      <c r="AQ733" s="382">
        <v>69138</v>
      </c>
      <c r="AR733" s="382">
        <v>72510</v>
      </c>
      <c r="AS733" s="382">
        <v>75882</v>
      </c>
      <c r="AT733" s="383">
        <v>79254</v>
      </c>
      <c r="AU733" s="381">
        <v>67450</v>
      </c>
      <c r="AV733" s="382">
        <v>89050</v>
      </c>
      <c r="AW733" s="382">
        <v>94446</v>
      </c>
      <c r="AX733" s="382">
        <v>99842</v>
      </c>
      <c r="AY733" s="382">
        <v>105238</v>
      </c>
      <c r="AZ733" s="382">
        <v>110634</v>
      </c>
      <c r="BA733" s="382">
        <v>116030</v>
      </c>
      <c r="BB733" s="382">
        <v>121426</v>
      </c>
      <c r="BC733" s="383">
        <v>126822</v>
      </c>
      <c r="BE733">
        <v>42800</v>
      </c>
      <c r="BF733">
        <v>56500</v>
      </c>
      <c r="BG733">
        <v>59924</v>
      </c>
      <c r="BH733">
        <v>63348</v>
      </c>
      <c r="BI733">
        <v>66772</v>
      </c>
      <c r="BJ733">
        <v>70196</v>
      </c>
      <c r="BK733">
        <v>73620</v>
      </c>
      <c r="BL733">
        <v>77044</v>
      </c>
      <c r="BM733">
        <v>80468</v>
      </c>
      <c r="BN733">
        <v>68500</v>
      </c>
      <c r="BO733">
        <v>90400</v>
      </c>
      <c r="BP733">
        <v>95880</v>
      </c>
      <c r="BQ733">
        <v>101360</v>
      </c>
      <c r="BR733">
        <v>106840</v>
      </c>
      <c r="BS733">
        <v>112320</v>
      </c>
      <c r="BT733">
        <v>117800</v>
      </c>
      <c r="BU733">
        <v>123280</v>
      </c>
      <c r="BV733">
        <v>128760</v>
      </c>
    </row>
    <row r="734" spans="1:74" x14ac:dyDescent="0.35">
      <c r="A734" s="298" t="s">
        <v>924</v>
      </c>
      <c r="C734" s="300">
        <v>37450</v>
      </c>
      <c r="D734" s="300">
        <v>37450</v>
      </c>
      <c r="E734" s="300">
        <v>43067.5</v>
      </c>
      <c r="F734" s="300">
        <v>43067.5</v>
      </c>
      <c r="G734" s="300">
        <v>43067.5</v>
      </c>
      <c r="H734" s="300">
        <v>43450</v>
      </c>
      <c r="I734" s="300">
        <v>46450</v>
      </c>
      <c r="J734" s="300">
        <v>49450</v>
      </c>
      <c r="K734" s="300">
        <v>52450</v>
      </c>
      <c r="L734" s="300">
        <v>55450</v>
      </c>
      <c r="M734" s="300">
        <v>58450</v>
      </c>
      <c r="N734" s="300">
        <v>61450</v>
      </c>
      <c r="O734" s="300">
        <v>64450</v>
      </c>
      <c r="P734" s="300">
        <v>67450</v>
      </c>
      <c r="Q734" s="300">
        <v>70450</v>
      </c>
      <c r="S734" s="384">
        <v>38100</v>
      </c>
      <c r="T734" s="385">
        <v>50300</v>
      </c>
      <c r="U734" s="385">
        <v>53348</v>
      </c>
      <c r="V734" s="385">
        <v>56396</v>
      </c>
      <c r="W734" s="385">
        <v>59444</v>
      </c>
      <c r="X734" s="385">
        <v>62492</v>
      </c>
      <c r="Y734" s="385">
        <v>65540</v>
      </c>
      <c r="Z734" s="385">
        <v>68588</v>
      </c>
      <c r="AA734" s="386">
        <v>71636</v>
      </c>
      <c r="AB734" s="384">
        <v>60950</v>
      </c>
      <c r="AC734" s="385">
        <v>80450</v>
      </c>
      <c r="AD734" s="385">
        <v>85326</v>
      </c>
      <c r="AE734" s="385">
        <v>90202</v>
      </c>
      <c r="AF734" s="385">
        <v>95078</v>
      </c>
      <c r="AG734" s="385">
        <v>99954</v>
      </c>
      <c r="AH734" s="385">
        <v>104830</v>
      </c>
      <c r="AI734" s="385">
        <v>109706</v>
      </c>
      <c r="AJ734" s="386">
        <v>114582</v>
      </c>
      <c r="AL734" s="384">
        <v>38100</v>
      </c>
      <c r="AM734" s="385">
        <v>50300</v>
      </c>
      <c r="AN734" s="385">
        <v>53348</v>
      </c>
      <c r="AO734" s="385">
        <v>56396</v>
      </c>
      <c r="AP734" s="385">
        <v>59444</v>
      </c>
      <c r="AQ734" s="385">
        <v>62492</v>
      </c>
      <c r="AR734" s="385">
        <v>65540</v>
      </c>
      <c r="AS734" s="385">
        <v>68588</v>
      </c>
      <c r="AT734" s="386">
        <v>71636</v>
      </c>
      <c r="AU734" s="384">
        <v>60950</v>
      </c>
      <c r="AV734" s="385">
        <v>80450</v>
      </c>
      <c r="AW734" s="385">
        <v>85326</v>
      </c>
      <c r="AX734" s="385">
        <v>90202</v>
      </c>
      <c r="AY734" s="385">
        <v>95078</v>
      </c>
      <c r="AZ734" s="385">
        <v>99954</v>
      </c>
      <c r="BA734" s="385">
        <v>104830</v>
      </c>
      <c r="BB734" s="385">
        <v>109706</v>
      </c>
      <c r="BC734" s="386">
        <v>114582</v>
      </c>
      <c r="BE734">
        <v>40850</v>
      </c>
      <c r="BF734">
        <v>53950</v>
      </c>
      <c r="BG734">
        <v>57218</v>
      </c>
      <c r="BH734">
        <v>60486</v>
      </c>
      <c r="BI734">
        <v>63754</v>
      </c>
      <c r="BJ734">
        <v>67022</v>
      </c>
      <c r="BK734">
        <v>70290</v>
      </c>
      <c r="BL734">
        <v>73558</v>
      </c>
      <c r="BM734">
        <v>76826</v>
      </c>
      <c r="BN734">
        <v>65350</v>
      </c>
      <c r="BO734">
        <v>86250</v>
      </c>
      <c r="BP734">
        <v>91478</v>
      </c>
      <c r="BQ734">
        <v>96706</v>
      </c>
      <c r="BR734">
        <v>101934</v>
      </c>
      <c r="BS734">
        <v>107162</v>
      </c>
      <c r="BT734">
        <v>112390</v>
      </c>
      <c r="BU734">
        <v>117618</v>
      </c>
      <c r="BV734">
        <v>122846</v>
      </c>
    </row>
    <row r="735" spans="1:74" x14ac:dyDescent="0.35">
      <c r="AI735" s="221"/>
    </row>
    <row r="736" spans="1:74" x14ac:dyDescent="0.35">
      <c r="AI736" s="221"/>
    </row>
    <row r="737" spans="35:35" x14ac:dyDescent="0.35">
      <c r="AI737" s="221"/>
    </row>
    <row r="738" spans="35:35" x14ac:dyDescent="0.35">
      <c r="AI738" s="221"/>
    </row>
    <row r="739" spans="35:35" x14ac:dyDescent="0.35">
      <c r="AI739" s="221"/>
    </row>
    <row r="740" spans="35:35" x14ac:dyDescent="0.35">
      <c r="AI740" s="221"/>
    </row>
    <row r="741" spans="35:35" x14ac:dyDescent="0.35">
      <c r="AI741" s="221"/>
    </row>
    <row r="742" spans="35:35" x14ac:dyDescent="0.35">
      <c r="AI742" s="221"/>
    </row>
    <row r="743" spans="35:35" x14ac:dyDescent="0.35">
      <c r="AI743" s="221"/>
    </row>
    <row r="744" spans="35:35" x14ac:dyDescent="0.35">
      <c r="AI744" s="221"/>
    </row>
    <row r="745" spans="35:35" x14ac:dyDescent="0.35">
      <c r="AI745" s="221"/>
    </row>
    <row r="746" spans="35:35" x14ac:dyDescent="0.35">
      <c r="AI746" s="221"/>
    </row>
    <row r="747" spans="35:35" x14ac:dyDescent="0.35">
      <c r="AI747" s="221"/>
    </row>
    <row r="748" spans="35:35" x14ac:dyDescent="0.35">
      <c r="AI748" s="221"/>
    </row>
    <row r="749" spans="35:35" x14ac:dyDescent="0.35">
      <c r="AI749" s="221"/>
    </row>
    <row r="750" spans="35:35" x14ac:dyDescent="0.35">
      <c r="AI750" s="221"/>
    </row>
    <row r="751" spans="35:35" x14ac:dyDescent="0.35">
      <c r="AI751" s="221"/>
    </row>
    <row r="752" spans="35:35" x14ac:dyDescent="0.35">
      <c r="AI752" s="221"/>
    </row>
    <row r="753" spans="35:35" x14ac:dyDescent="0.35">
      <c r="AI753" s="221"/>
    </row>
    <row r="754" spans="35:35" x14ac:dyDescent="0.35">
      <c r="AI754" s="221"/>
    </row>
    <row r="755" spans="35:35" x14ac:dyDescent="0.35">
      <c r="AI755" s="221"/>
    </row>
    <row r="756" spans="35:35" x14ac:dyDescent="0.35">
      <c r="AI756" s="221"/>
    </row>
    <row r="757" spans="35:35" x14ac:dyDescent="0.35">
      <c r="AI757" s="221"/>
    </row>
    <row r="758" spans="35:35" x14ac:dyDescent="0.35">
      <c r="AI758" s="221"/>
    </row>
    <row r="759" spans="35:35" x14ac:dyDescent="0.35">
      <c r="AI759" s="221"/>
    </row>
    <row r="760" spans="35:35" x14ac:dyDescent="0.35">
      <c r="AI760" s="221"/>
    </row>
    <row r="761" spans="35:35" x14ac:dyDescent="0.35">
      <c r="AI761" s="221"/>
    </row>
    <row r="762" spans="35:35" x14ac:dyDescent="0.35">
      <c r="AI762" s="221"/>
    </row>
    <row r="763" spans="35:35" x14ac:dyDescent="0.35">
      <c r="AI763" s="221"/>
    </row>
    <row r="764" spans="35:35" x14ac:dyDescent="0.35">
      <c r="AI764" s="221"/>
    </row>
    <row r="765" spans="35:35" x14ac:dyDescent="0.35">
      <c r="AI765" s="221"/>
    </row>
    <row r="766" spans="35:35" x14ac:dyDescent="0.35">
      <c r="AI766" s="221"/>
    </row>
    <row r="767" spans="35:35" x14ac:dyDescent="0.35">
      <c r="AI767" s="221"/>
    </row>
    <row r="768" spans="35:35" x14ac:dyDescent="0.35">
      <c r="AI768" s="221"/>
    </row>
    <row r="769" spans="35:35" x14ac:dyDescent="0.35">
      <c r="AI769" s="221"/>
    </row>
    <row r="770" spans="35:35" x14ac:dyDescent="0.35">
      <c r="AI770" s="221"/>
    </row>
    <row r="771" spans="35:35" x14ac:dyDescent="0.35">
      <c r="AI771" s="221"/>
    </row>
    <row r="772" spans="35:35" x14ac:dyDescent="0.35">
      <c r="AI772" s="221"/>
    </row>
    <row r="773" spans="35:35" x14ac:dyDescent="0.35">
      <c r="AI773" s="221"/>
    </row>
    <row r="774" spans="35:35" x14ac:dyDescent="0.35">
      <c r="AI774" s="221"/>
    </row>
    <row r="775" spans="35:35" x14ac:dyDescent="0.35">
      <c r="AI775" s="221"/>
    </row>
    <row r="776" spans="35:35" x14ac:dyDescent="0.35">
      <c r="AI776" s="221"/>
    </row>
    <row r="777" spans="35:35" x14ac:dyDescent="0.35">
      <c r="AI777" s="221"/>
    </row>
    <row r="778" spans="35:35" x14ac:dyDescent="0.35">
      <c r="AI778" s="221"/>
    </row>
    <row r="779" spans="35:35" x14ac:dyDescent="0.35">
      <c r="AI779" s="221"/>
    </row>
    <row r="780" spans="35:35" x14ac:dyDescent="0.35">
      <c r="AI780" s="221"/>
    </row>
    <row r="781" spans="35:35" x14ac:dyDescent="0.35">
      <c r="AI781" s="221"/>
    </row>
    <row r="782" spans="35:35" x14ac:dyDescent="0.35">
      <c r="AI782" s="221"/>
    </row>
    <row r="783" spans="35:35" x14ac:dyDescent="0.35">
      <c r="AI783" s="221"/>
    </row>
    <row r="784" spans="35:35" x14ac:dyDescent="0.35">
      <c r="AI784" s="221"/>
    </row>
    <row r="785" spans="35:35" x14ac:dyDescent="0.35">
      <c r="AI785" s="221"/>
    </row>
    <row r="786" spans="35:35" x14ac:dyDescent="0.35">
      <c r="AI786" s="221"/>
    </row>
    <row r="787" spans="35:35" x14ac:dyDescent="0.35">
      <c r="AI787" s="221"/>
    </row>
    <row r="788" spans="35:35" x14ac:dyDescent="0.35">
      <c r="AI788" s="221"/>
    </row>
    <row r="789" spans="35:35" x14ac:dyDescent="0.35">
      <c r="AI789" s="221"/>
    </row>
    <row r="790" spans="35:35" x14ac:dyDescent="0.35">
      <c r="AI790" s="221"/>
    </row>
    <row r="791" spans="35:35" x14ac:dyDescent="0.35">
      <c r="AI791" s="221"/>
    </row>
    <row r="792" spans="35:35" x14ac:dyDescent="0.35">
      <c r="AI792" s="221"/>
    </row>
    <row r="793" spans="35:35" x14ac:dyDescent="0.35">
      <c r="AI793" s="221"/>
    </row>
    <row r="794" spans="35:35" x14ac:dyDescent="0.35">
      <c r="AI794" s="221"/>
    </row>
    <row r="795" spans="35:35" x14ac:dyDescent="0.35">
      <c r="AI795" s="221"/>
    </row>
    <row r="796" spans="35:35" x14ac:dyDescent="0.35">
      <c r="AI796" s="221"/>
    </row>
    <row r="797" spans="35:35" x14ac:dyDescent="0.35">
      <c r="AI797" s="221"/>
    </row>
    <row r="798" spans="35:35" x14ac:dyDescent="0.35">
      <c r="AI798" s="221"/>
    </row>
    <row r="799" spans="35:35" x14ac:dyDescent="0.35">
      <c r="AI799" s="221"/>
    </row>
    <row r="800" spans="35:35" x14ac:dyDescent="0.35">
      <c r="AI800" s="221"/>
    </row>
    <row r="801" spans="35:35" x14ac:dyDescent="0.35">
      <c r="AI801" s="221"/>
    </row>
    <row r="802" spans="35:35" x14ac:dyDescent="0.35">
      <c r="AI802" s="221"/>
    </row>
    <row r="803" spans="35:35" x14ac:dyDescent="0.35">
      <c r="AI803" s="221"/>
    </row>
    <row r="804" spans="35:35" x14ac:dyDescent="0.35">
      <c r="AI804" s="221"/>
    </row>
    <row r="805" spans="35:35" x14ac:dyDescent="0.35">
      <c r="AI805" s="221"/>
    </row>
    <row r="806" spans="35:35" x14ac:dyDescent="0.35">
      <c r="AI806" s="221"/>
    </row>
    <row r="807" spans="35:35" x14ac:dyDescent="0.35">
      <c r="AI807" s="221"/>
    </row>
    <row r="808" spans="35:35" x14ac:dyDescent="0.35">
      <c r="AI808" s="221"/>
    </row>
    <row r="809" spans="35:35" x14ac:dyDescent="0.35">
      <c r="AI809" s="221"/>
    </row>
    <row r="810" spans="35:35" x14ac:dyDescent="0.35">
      <c r="AI810" s="221"/>
    </row>
    <row r="811" spans="35:35" x14ac:dyDescent="0.35">
      <c r="AI811" s="221"/>
    </row>
    <row r="812" spans="35:35" x14ac:dyDescent="0.35">
      <c r="AI812" s="221"/>
    </row>
    <row r="813" spans="35:35" x14ac:dyDescent="0.35">
      <c r="AI813" s="221"/>
    </row>
    <row r="814" spans="35:35" x14ac:dyDescent="0.35">
      <c r="AI814" s="221"/>
    </row>
    <row r="815" spans="35:35" x14ac:dyDescent="0.35">
      <c r="AI815" s="221"/>
    </row>
    <row r="816" spans="35:35" x14ac:dyDescent="0.35">
      <c r="AI816" s="221"/>
    </row>
    <row r="817" spans="35:35" x14ac:dyDescent="0.35">
      <c r="AI817" s="221"/>
    </row>
    <row r="818" spans="35:35" x14ac:dyDescent="0.35">
      <c r="AI818" s="221"/>
    </row>
    <row r="819" spans="35:35" x14ac:dyDescent="0.35">
      <c r="AI819" s="221"/>
    </row>
    <row r="820" spans="35:35" x14ac:dyDescent="0.35">
      <c r="AI820" s="221"/>
    </row>
    <row r="821" spans="35:35" x14ac:dyDescent="0.35">
      <c r="AI821" s="221"/>
    </row>
    <row r="822" spans="35:35" x14ac:dyDescent="0.35">
      <c r="AI822" s="221"/>
    </row>
    <row r="823" spans="35:35" x14ac:dyDescent="0.35">
      <c r="AI823" s="221"/>
    </row>
    <row r="824" spans="35:35" x14ac:dyDescent="0.35">
      <c r="AI824" s="221"/>
    </row>
    <row r="825" spans="35:35" x14ac:dyDescent="0.35">
      <c r="AI825" s="221"/>
    </row>
    <row r="826" spans="35:35" x14ac:dyDescent="0.35">
      <c r="AI826" s="221"/>
    </row>
    <row r="827" spans="35:35" x14ac:dyDescent="0.35">
      <c r="AI827" s="221"/>
    </row>
    <row r="828" spans="35:35" x14ac:dyDescent="0.35">
      <c r="AI828" s="221"/>
    </row>
    <row r="829" spans="35:35" x14ac:dyDescent="0.35">
      <c r="AI829" s="221"/>
    </row>
    <row r="830" spans="35:35" x14ac:dyDescent="0.35">
      <c r="AI830" s="221"/>
    </row>
    <row r="831" spans="35:35" x14ac:dyDescent="0.35">
      <c r="AI831" s="221"/>
    </row>
    <row r="832" spans="35:35" x14ac:dyDescent="0.35">
      <c r="AI832" s="221"/>
    </row>
    <row r="833" spans="35:35" x14ac:dyDescent="0.35">
      <c r="AI833" s="221"/>
    </row>
    <row r="834" spans="35:35" x14ac:dyDescent="0.35">
      <c r="AI834" s="221"/>
    </row>
    <row r="835" spans="35:35" x14ac:dyDescent="0.35">
      <c r="AI835" s="221"/>
    </row>
    <row r="836" spans="35:35" x14ac:dyDescent="0.35">
      <c r="AI836" s="221"/>
    </row>
    <row r="837" spans="35:35" x14ac:dyDescent="0.35">
      <c r="AI837" s="221"/>
    </row>
    <row r="838" spans="35:35" x14ac:dyDescent="0.35">
      <c r="AI838" s="221"/>
    </row>
    <row r="839" spans="35:35" x14ac:dyDescent="0.35">
      <c r="AI839" s="221"/>
    </row>
    <row r="840" spans="35:35" x14ac:dyDescent="0.35">
      <c r="AI840" s="221"/>
    </row>
    <row r="841" spans="35:35" x14ac:dyDescent="0.35">
      <c r="AI841" s="221"/>
    </row>
    <row r="842" spans="35:35" x14ac:dyDescent="0.35">
      <c r="AI842" s="221"/>
    </row>
    <row r="843" spans="35:35" x14ac:dyDescent="0.35">
      <c r="AI843" s="221"/>
    </row>
    <row r="844" spans="35:35" x14ac:dyDescent="0.35">
      <c r="AI844" s="221"/>
    </row>
    <row r="845" spans="35:35" x14ac:dyDescent="0.35">
      <c r="AI845" s="221"/>
    </row>
    <row r="846" spans="35:35" x14ac:dyDescent="0.35">
      <c r="AI846" s="221"/>
    </row>
    <row r="847" spans="35:35" x14ac:dyDescent="0.35">
      <c r="AI847" s="221"/>
    </row>
    <row r="848" spans="35:35" x14ac:dyDescent="0.35">
      <c r="AI848" s="221"/>
    </row>
    <row r="849" spans="35:35" x14ac:dyDescent="0.35">
      <c r="AI849" s="221"/>
    </row>
    <row r="850" spans="35:35" x14ac:dyDescent="0.35">
      <c r="AI850" s="221"/>
    </row>
    <row r="851" spans="35:35" x14ac:dyDescent="0.35">
      <c r="AI851" s="221"/>
    </row>
    <row r="852" spans="35:35" x14ac:dyDescent="0.35">
      <c r="AI852" s="221"/>
    </row>
    <row r="853" spans="35:35" x14ac:dyDescent="0.35">
      <c r="AI853" s="221"/>
    </row>
    <row r="854" spans="35:35" x14ac:dyDescent="0.35">
      <c r="AI854" s="221"/>
    </row>
    <row r="855" spans="35:35" x14ac:dyDescent="0.35">
      <c r="AI855" s="221"/>
    </row>
    <row r="856" spans="35:35" x14ac:dyDescent="0.35">
      <c r="AI856" s="221"/>
    </row>
    <row r="857" spans="35:35" x14ac:dyDescent="0.35">
      <c r="AI857" s="221"/>
    </row>
    <row r="858" spans="35:35" x14ac:dyDescent="0.35">
      <c r="AI858" s="221"/>
    </row>
    <row r="859" spans="35:35" x14ac:dyDescent="0.35">
      <c r="AI859" s="221"/>
    </row>
    <row r="860" spans="35:35" x14ac:dyDescent="0.35">
      <c r="AI860" s="221"/>
    </row>
    <row r="861" spans="35:35" x14ac:dyDescent="0.35">
      <c r="AI861" s="221"/>
    </row>
    <row r="862" spans="35:35" x14ac:dyDescent="0.35">
      <c r="AI862" s="221"/>
    </row>
    <row r="863" spans="35:35" x14ac:dyDescent="0.35">
      <c r="AI863" s="221"/>
    </row>
    <row r="864" spans="35:35" x14ac:dyDescent="0.35">
      <c r="AI864" s="221"/>
    </row>
    <row r="865" spans="35:35" x14ac:dyDescent="0.35">
      <c r="AI865" s="221"/>
    </row>
    <row r="866" spans="35:35" x14ac:dyDescent="0.35">
      <c r="AI866" s="221"/>
    </row>
    <row r="867" spans="35:35" x14ac:dyDescent="0.35">
      <c r="AI867" s="221"/>
    </row>
    <row r="868" spans="35:35" x14ac:dyDescent="0.35">
      <c r="AI868" s="221"/>
    </row>
    <row r="869" spans="35:35" x14ac:dyDescent="0.35">
      <c r="AI869" s="221"/>
    </row>
    <row r="870" spans="35:35" x14ac:dyDescent="0.35">
      <c r="AI870" s="221"/>
    </row>
    <row r="871" spans="35:35" x14ac:dyDescent="0.35">
      <c r="AI871" s="221"/>
    </row>
    <row r="872" spans="35:35" x14ac:dyDescent="0.35">
      <c r="AI872" s="221"/>
    </row>
    <row r="873" spans="35:35" x14ac:dyDescent="0.35">
      <c r="AI873" s="221"/>
    </row>
    <row r="874" spans="35:35" x14ac:dyDescent="0.35">
      <c r="AI874" s="221"/>
    </row>
    <row r="875" spans="35:35" x14ac:dyDescent="0.35">
      <c r="AI875" s="221"/>
    </row>
    <row r="876" spans="35:35" x14ac:dyDescent="0.35">
      <c r="AI876" s="221"/>
    </row>
    <row r="877" spans="35:35" x14ac:dyDescent="0.35">
      <c r="AI877" s="221"/>
    </row>
    <row r="878" spans="35:35" x14ac:dyDescent="0.35">
      <c r="AI878" s="221"/>
    </row>
    <row r="879" spans="35:35" x14ac:dyDescent="0.35">
      <c r="AI879" s="221"/>
    </row>
    <row r="880" spans="35:35" x14ac:dyDescent="0.35">
      <c r="AI880" s="221"/>
    </row>
    <row r="881" spans="35:35" x14ac:dyDescent="0.35">
      <c r="AI881" s="221"/>
    </row>
    <row r="882" spans="35:35" x14ac:dyDescent="0.35">
      <c r="AI882" s="221"/>
    </row>
    <row r="883" spans="35:35" x14ac:dyDescent="0.35">
      <c r="AI883" s="221"/>
    </row>
    <row r="884" spans="35:35" x14ac:dyDescent="0.35">
      <c r="AI884" s="221"/>
    </row>
    <row r="885" spans="35:35" x14ac:dyDescent="0.35">
      <c r="AI885" s="221"/>
    </row>
    <row r="886" spans="35:35" x14ac:dyDescent="0.35">
      <c r="AI886" s="221"/>
    </row>
    <row r="887" spans="35:35" x14ac:dyDescent="0.35">
      <c r="AI887" s="221"/>
    </row>
    <row r="888" spans="35:35" x14ac:dyDescent="0.35">
      <c r="AI888" s="221"/>
    </row>
    <row r="889" spans="35:35" x14ac:dyDescent="0.35">
      <c r="AI889" s="221"/>
    </row>
    <row r="890" spans="35:35" x14ac:dyDescent="0.35">
      <c r="AI890" s="221"/>
    </row>
    <row r="891" spans="35:35" x14ac:dyDescent="0.35">
      <c r="AI891" s="221"/>
    </row>
    <row r="892" spans="35:35" x14ac:dyDescent="0.35">
      <c r="AI892" s="221"/>
    </row>
    <row r="893" spans="35:35" x14ac:dyDescent="0.35">
      <c r="AI893" s="221"/>
    </row>
    <row r="894" spans="35:35" x14ac:dyDescent="0.35">
      <c r="AI894" s="221"/>
    </row>
    <row r="895" spans="35:35" x14ac:dyDescent="0.35">
      <c r="AI895" s="221"/>
    </row>
    <row r="896" spans="35:35" x14ac:dyDescent="0.35">
      <c r="AI896" s="221"/>
    </row>
    <row r="897" spans="35:35" x14ac:dyDescent="0.35">
      <c r="AI897" s="221"/>
    </row>
    <row r="898" spans="35:35" x14ac:dyDescent="0.35">
      <c r="AI898" s="221"/>
    </row>
    <row r="899" spans="35:35" x14ac:dyDescent="0.35">
      <c r="AI899" s="221"/>
    </row>
    <row r="900" spans="35:35" x14ac:dyDescent="0.35">
      <c r="AI900" s="221"/>
    </row>
    <row r="901" spans="35:35" x14ac:dyDescent="0.35">
      <c r="AI901" s="221"/>
    </row>
    <row r="902" spans="35:35" x14ac:dyDescent="0.35">
      <c r="AI902" s="221"/>
    </row>
    <row r="903" spans="35:35" x14ac:dyDescent="0.35">
      <c r="AI903" s="221"/>
    </row>
    <row r="904" spans="35:35" x14ac:dyDescent="0.35">
      <c r="AI904" s="221"/>
    </row>
    <row r="905" spans="35:35" x14ac:dyDescent="0.35">
      <c r="AI905" s="221"/>
    </row>
    <row r="906" spans="35:35" x14ac:dyDescent="0.35">
      <c r="AI906" s="221"/>
    </row>
    <row r="907" spans="35:35" x14ac:dyDescent="0.35">
      <c r="AI907" s="221"/>
    </row>
    <row r="908" spans="35:35" x14ac:dyDescent="0.35">
      <c r="AI908" s="221"/>
    </row>
    <row r="909" spans="35:35" x14ac:dyDescent="0.35">
      <c r="AI909" s="221"/>
    </row>
    <row r="910" spans="35:35" x14ac:dyDescent="0.35">
      <c r="AI910" s="221"/>
    </row>
    <row r="911" spans="35:35" x14ac:dyDescent="0.35">
      <c r="AI911" s="221"/>
    </row>
    <row r="912" spans="35:35" x14ac:dyDescent="0.35">
      <c r="AI912" s="221"/>
    </row>
    <row r="913" spans="35:35" x14ac:dyDescent="0.35">
      <c r="AI913" s="221"/>
    </row>
    <row r="914" spans="35:35" x14ac:dyDescent="0.35">
      <c r="AI914" s="221"/>
    </row>
    <row r="915" spans="35:35" x14ac:dyDescent="0.35">
      <c r="AI915" s="221"/>
    </row>
    <row r="916" spans="35:35" x14ac:dyDescent="0.35">
      <c r="AI916" s="221"/>
    </row>
    <row r="917" spans="35:35" x14ac:dyDescent="0.35">
      <c r="AI917" s="221"/>
    </row>
    <row r="918" spans="35:35" x14ac:dyDescent="0.35">
      <c r="AI918" s="221"/>
    </row>
    <row r="919" spans="35:35" x14ac:dyDescent="0.35">
      <c r="AI919" s="221"/>
    </row>
    <row r="920" spans="35:35" x14ac:dyDescent="0.35">
      <c r="AI920" s="221"/>
    </row>
    <row r="921" spans="35:35" x14ac:dyDescent="0.35">
      <c r="AI921" s="221"/>
    </row>
    <row r="922" spans="35:35" x14ac:dyDescent="0.35">
      <c r="AI922" s="221"/>
    </row>
    <row r="923" spans="35:35" x14ac:dyDescent="0.35">
      <c r="AI923" s="221"/>
    </row>
    <row r="924" spans="35:35" x14ac:dyDescent="0.35">
      <c r="AI924" s="221"/>
    </row>
    <row r="925" spans="35:35" x14ac:dyDescent="0.35">
      <c r="AI925" s="221"/>
    </row>
    <row r="926" spans="35:35" x14ac:dyDescent="0.35">
      <c r="AI926" s="221"/>
    </row>
    <row r="927" spans="35:35" x14ac:dyDescent="0.35">
      <c r="AI927" s="221"/>
    </row>
    <row r="928" spans="35:35" x14ac:dyDescent="0.35">
      <c r="AI928" s="221"/>
    </row>
    <row r="929" spans="35:35" x14ac:dyDescent="0.35">
      <c r="AI929" s="221"/>
    </row>
    <row r="930" spans="35:35" x14ac:dyDescent="0.35">
      <c r="AI930" s="221"/>
    </row>
    <row r="931" spans="35:35" x14ac:dyDescent="0.35">
      <c r="AI931" s="221"/>
    </row>
    <row r="932" spans="35:35" x14ac:dyDescent="0.35">
      <c r="AI932" s="221"/>
    </row>
    <row r="933" spans="35:35" x14ac:dyDescent="0.35">
      <c r="AI933" s="221"/>
    </row>
    <row r="934" spans="35:35" x14ac:dyDescent="0.35">
      <c r="AI934" s="221"/>
    </row>
    <row r="935" spans="35:35" x14ac:dyDescent="0.35">
      <c r="AI935" s="221"/>
    </row>
    <row r="936" spans="35:35" x14ac:dyDescent="0.35">
      <c r="AI936" s="221"/>
    </row>
    <row r="937" spans="35:35" x14ac:dyDescent="0.35">
      <c r="AI937" s="221"/>
    </row>
    <row r="938" spans="35:35" x14ac:dyDescent="0.35">
      <c r="AI938" s="221"/>
    </row>
    <row r="939" spans="35:35" x14ac:dyDescent="0.35">
      <c r="AI939" s="221"/>
    </row>
    <row r="940" spans="35:35" x14ac:dyDescent="0.35">
      <c r="AI940" s="221"/>
    </row>
    <row r="941" spans="35:35" x14ac:dyDescent="0.35">
      <c r="AI941" s="221"/>
    </row>
    <row r="942" spans="35:35" x14ac:dyDescent="0.35">
      <c r="AI942" s="221"/>
    </row>
    <row r="943" spans="35:35" x14ac:dyDescent="0.35">
      <c r="AI943" s="221"/>
    </row>
    <row r="944" spans="35:35" x14ac:dyDescent="0.35">
      <c r="AI944" s="221"/>
    </row>
    <row r="945" spans="35:35" x14ac:dyDescent="0.35">
      <c r="AI945" s="221"/>
    </row>
    <row r="946" spans="35:35" x14ac:dyDescent="0.35">
      <c r="AI946" s="221"/>
    </row>
    <row r="947" spans="35:35" x14ac:dyDescent="0.35">
      <c r="AI947" s="221"/>
    </row>
    <row r="948" spans="35:35" x14ac:dyDescent="0.35">
      <c r="AI948" s="221"/>
    </row>
    <row r="949" spans="35:35" x14ac:dyDescent="0.35">
      <c r="AI949" s="221"/>
    </row>
    <row r="950" spans="35:35" x14ac:dyDescent="0.35">
      <c r="AI950" s="221"/>
    </row>
    <row r="951" spans="35:35" x14ac:dyDescent="0.35">
      <c r="AI951" s="221"/>
    </row>
    <row r="952" spans="35:35" x14ac:dyDescent="0.35">
      <c r="AI952" s="221"/>
    </row>
    <row r="953" spans="35:35" x14ac:dyDescent="0.35">
      <c r="AI953" s="221"/>
    </row>
    <row r="954" spans="35:35" x14ac:dyDescent="0.35">
      <c r="AI954" s="221"/>
    </row>
    <row r="955" spans="35:35" x14ac:dyDescent="0.35">
      <c r="AI955" s="221"/>
    </row>
    <row r="956" spans="35:35" x14ac:dyDescent="0.35">
      <c r="AI956" s="221"/>
    </row>
    <row r="957" spans="35:35" x14ac:dyDescent="0.35">
      <c r="AI957" s="221"/>
    </row>
    <row r="958" spans="35:35" x14ac:dyDescent="0.35">
      <c r="AI958" s="221"/>
    </row>
    <row r="959" spans="35:35" x14ac:dyDescent="0.35">
      <c r="AI959" s="221"/>
    </row>
    <row r="960" spans="35:35" x14ac:dyDescent="0.35">
      <c r="AI960" s="221"/>
    </row>
    <row r="961" spans="35:35" x14ac:dyDescent="0.35">
      <c r="AI961" s="221"/>
    </row>
    <row r="962" spans="35:35" x14ac:dyDescent="0.35">
      <c r="AI962" s="221"/>
    </row>
    <row r="963" spans="35:35" x14ac:dyDescent="0.35">
      <c r="AI963" s="221"/>
    </row>
    <row r="964" spans="35:35" x14ac:dyDescent="0.35">
      <c r="AI964" s="221"/>
    </row>
    <row r="965" spans="35:35" x14ac:dyDescent="0.35">
      <c r="AI965" s="221"/>
    </row>
    <row r="966" spans="35:35" x14ac:dyDescent="0.35">
      <c r="AI966" s="221"/>
    </row>
    <row r="967" spans="35:35" x14ac:dyDescent="0.35">
      <c r="AI967" s="221"/>
    </row>
    <row r="968" spans="35:35" x14ac:dyDescent="0.35">
      <c r="AI968" s="221"/>
    </row>
    <row r="969" spans="35:35" x14ac:dyDescent="0.35">
      <c r="AI969" s="221"/>
    </row>
    <row r="970" spans="35:35" x14ac:dyDescent="0.35">
      <c r="AI970" s="221"/>
    </row>
    <row r="971" spans="35:35" x14ac:dyDescent="0.35">
      <c r="AI971" s="221"/>
    </row>
    <row r="972" spans="35:35" x14ac:dyDescent="0.35">
      <c r="AI972" s="221"/>
    </row>
    <row r="973" spans="35:35" x14ac:dyDescent="0.35">
      <c r="AI973" s="221"/>
    </row>
    <row r="974" spans="35:35" x14ac:dyDescent="0.35">
      <c r="AI974" s="221"/>
    </row>
    <row r="975" spans="35:35" x14ac:dyDescent="0.35">
      <c r="AI975" s="221"/>
    </row>
    <row r="976" spans="35:35" x14ac:dyDescent="0.35">
      <c r="AI976" s="221"/>
    </row>
    <row r="977" spans="35:35" x14ac:dyDescent="0.35">
      <c r="AI977" s="221"/>
    </row>
    <row r="978" spans="35:35" x14ac:dyDescent="0.35">
      <c r="AI978" s="221"/>
    </row>
    <row r="979" spans="35:35" x14ac:dyDescent="0.35">
      <c r="AI979" s="221"/>
    </row>
    <row r="980" spans="35:35" x14ac:dyDescent="0.35">
      <c r="AI980" s="221"/>
    </row>
    <row r="981" spans="35:35" x14ac:dyDescent="0.35">
      <c r="AI981" s="221"/>
    </row>
    <row r="982" spans="35:35" x14ac:dyDescent="0.35">
      <c r="AI982" s="221"/>
    </row>
    <row r="983" spans="35:35" x14ac:dyDescent="0.35">
      <c r="AI983" s="221"/>
    </row>
    <row r="984" spans="35:35" x14ac:dyDescent="0.35">
      <c r="AI984" s="221"/>
    </row>
    <row r="985" spans="35:35" x14ac:dyDescent="0.35">
      <c r="AI985" s="221"/>
    </row>
    <row r="986" spans="35:35" x14ac:dyDescent="0.35">
      <c r="AI986" s="221"/>
    </row>
    <row r="987" spans="35:35" x14ac:dyDescent="0.35">
      <c r="AI987" s="221"/>
    </row>
    <row r="988" spans="35:35" x14ac:dyDescent="0.35">
      <c r="AI988" s="221"/>
    </row>
    <row r="989" spans="35:35" x14ac:dyDescent="0.35">
      <c r="AI989" s="221"/>
    </row>
    <row r="990" spans="35:35" x14ac:dyDescent="0.35">
      <c r="AI990" s="221"/>
    </row>
    <row r="991" spans="35:35" x14ac:dyDescent="0.35">
      <c r="AI991" s="221"/>
    </row>
    <row r="992" spans="35:35" x14ac:dyDescent="0.35">
      <c r="AI992" s="221"/>
    </row>
    <row r="993" spans="35:35" x14ac:dyDescent="0.35">
      <c r="AI993" s="221"/>
    </row>
    <row r="994" spans="35:35" x14ac:dyDescent="0.35">
      <c r="AI994" s="221"/>
    </row>
    <row r="995" spans="35:35" x14ac:dyDescent="0.35">
      <c r="AI995" s="221"/>
    </row>
    <row r="996" spans="35:35" x14ac:dyDescent="0.35">
      <c r="AI996" s="221"/>
    </row>
    <row r="997" spans="35:35" x14ac:dyDescent="0.35">
      <c r="AI997" s="221"/>
    </row>
    <row r="998" spans="35:35" x14ac:dyDescent="0.35">
      <c r="AI998" s="221"/>
    </row>
    <row r="999" spans="35:35" x14ac:dyDescent="0.35">
      <c r="AI999" s="221"/>
    </row>
    <row r="1000" spans="35:35" x14ac:dyDescent="0.35">
      <c r="AI1000" s="221"/>
    </row>
    <row r="1001" spans="35:35" x14ac:dyDescent="0.35">
      <c r="AI1001" s="221"/>
    </row>
    <row r="1002" spans="35:35" x14ac:dyDescent="0.35">
      <c r="AI1002" s="221"/>
    </row>
    <row r="1003" spans="35:35" x14ac:dyDescent="0.35">
      <c r="AI1003" s="221"/>
    </row>
    <row r="1004" spans="35:35" x14ac:dyDescent="0.35">
      <c r="AI1004" s="221"/>
    </row>
    <row r="1005" spans="35:35" x14ac:dyDescent="0.35">
      <c r="AI1005" s="221"/>
    </row>
    <row r="1006" spans="35:35" x14ac:dyDescent="0.35">
      <c r="AI1006" s="221"/>
    </row>
    <row r="1007" spans="35:35" x14ac:dyDescent="0.35">
      <c r="AI1007" s="221"/>
    </row>
    <row r="1008" spans="35:35" x14ac:dyDescent="0.35">
      <c r="AI1008" s="221"/>
    </row>
    <row r="1009" spans="35:35" x14ac:dyDescent="0.35">
      <c r="AI1009" s="221"/>
    </row>
    <row r="1010" spans="35:35" x14ac:dyDescent="0.35">
      <c r="AI1010" s="221"/>
    </row>
    <row r="1011" spans="35:35" x14ac:dyDescent="0.35">
      <c r="AI1011" s="221"/>
    </row>
    <row r="1012" spans="35:35" x14ac:dyDescent="0.35">
      <c r="AI1012" s="221"/>
    </row>
    <row r="1013" spans="35:35" x14ac:dyDescent="0.35">
      <c r="AI1013" s="221"/>
    </row>
    <row r="1014" spans="35:35" x14ac:dyDescent="0.35">
      <c r="AI1014" s="221"/>
    </row>
    <row r="1015" spans="35:35" x14ac:dyDescent="0.35">
      <c r="AI1015" s="221"/>
    </row>
    <row r="1016" spans="35:35" x14ac:dyDescent="0.35">
      <c r="AI1016" s="221"/>
    </row>
    <row r="1017" spans="35:35" x14ac:dyDescent="0.35">
      <c r="AI1017" s="221"/>
    </row>
    <row r="1018" spans="35:35" x14ac:dyDescent="0.35">
      <c r="AI1018" s="221"/>
    </row>
    <row r="1019" spans="35:35" x14ac:dyDescent="0.35">
      <c r="AI1019" s="221"/>
    </row>
    <row r="1020" spans="35:35" x14ac:dyDescent="0.35">
      <c r="AI1020" s="221"/>
    </row>
    <row r="1021" spans="35:35" x14ac:dyDescent="0.35">
      <c r="AI1021" s="221"/>
    </row>
    <row r="1022" spans="35:35" x14ac:dyDescent="0.35">
      <c r="AI1022" s="221"/>
    </row>
    <row r="1023" spans="35:35" x14ac:dyDescent="0.35">
      <c r="AI1023" s="221"/>
    </row>
    <row r="1024" spans="35:35" x14ac:dyDescent="0.35">
      <c r="AI1024" s="221"/>
    </row>
    <row r="1025" spans="35:35" x14ac:dyDescent="0.35">
      <c r="AI1025" s="221"/>
    </row>
    <row r="1026" spans="35:35" x14ac:dyDescent="0.35">
      <c r="AI1026" s="221"/>
    </row>
    <row r="1027" spans="35:35" x14ac:dyDescent="0.35">
      <c r="AI1027" s="221"/>
    </row>
    <row r="1028" spans="35:35" x14ac:dyDescent="0.35">
      <c r="AI1028" s="221"/>
    </row>
    <row r="1029" spans="35:35" x14ac:dyDescent="0.35">
      <c r="AI1029" s="221"/>
    </row>
    <row r="1030" spans="35:35" x14ac:dyDescent="0.35">
      <c r="AI1030" s="221"/>
    </row>
    <row r="1031" spans="35:35" x14ac:dyDescent="0.35">
      <c r="AI1031" s="221"/>
    </row>
    <row r="1032" spans="35:35" x14ac:dyDescent="0.35">
      <c r="AI1032" s="221"/>
    </row>
    <row r="1033" spans="35:35" x14ac:dyDescent="0.35">
      <c r="AI1033" s="221"/>
    </row>
    <row r="1034" spans="35:35" x14ac:dyDescent="0.35">
      <c r="AI1034" s="221"/>
    </row>
    <row r="1035" spans="35:35" x14ac:dyDescent="0.35">
      <c r="AI1035" s="221"/>
    </row>
    <row r="1036" spans="35:35" x14ac:dyDescent="0.35">
      <c r="AI1036" s="221"/>
    </row>
    <row r="1037" spans="35:35" x14ac:dyDescent="0.35">
      <c r="AI1037" s="221"/>
    </row>
    <row r="1038" spans="35:35" x14ac:dyDescent="0.35">
      <c r="AI1038" s="221"/>
    </row>
    <row r="1039" spans="35:35" x14ac:dyDescent="0.35">
      <c r="AI1039" s="221"/>
    </row>
    <row r="1040" spans="35:35" x14ac:dyDescent="0.35">
      <c r="AI1040" s="221"/>
    </row>
    <row r="1041" spans="35:35" x14ac:dyDescent="0.35">
      <c r="AI1041" s="221"/>
    </row>
    <row r="1042" spans="35:35" x14ac:dyDescent="0.35">
      <c r="AI1042" s="221"/>
    </row>
    <row r="1043" spans="35:35" x14ac:dyDescent="0.35">
      <c r="AI1043" s="221"/>
    </row>
    <row r="1044" spans="35:35" x14ac:dyDescent="0.35">
      <c r="AI1044" s="221"/>
    </row>
    <row r="1045" spans="35:35" x14ac:dyDescent="0.35">
      <c r="AI1045" s="221"/>
    </row>
    <row r="1046" spans="35:35" x14ac:dyDescent="0.35">
      <c r="AI1046" s="221"/>
    </row>
    <row r="1047" spans="35:35" x14ac:dyDescent="0.35">
      <c r="AI1047" s="221"/>
    </row>
    <row r="1048" spans="35:35" x14ac:dyDescent="0.35">
      <c r="AI1048" s="221"/>
    </row>
    <row r="1049" spans="35:35" x14ac:dyDescent="0.35">
      <c r="AI1049" s="221"/>
    </row>
    <row r="1050" spans="35:35" x14ac:dyDescent="0.35">
      <c r="AI1050" s="221"/>
    </row>
    <row r="1051" spans="35:35" x14ac:dyDescent="0.35">
      <c r="AI1051" s="221"/>
    </row>
    <row r="1052" spans="35:35" x14ac:dyDescent="0.35">
      <c r="AI1052" s="221"/>
    </row>
    <row r="1053" spans="35:35" x14ac:dyDescent="0.35">
      <c r="AI1053" s="221"/>
    </row>
    <row r="1054" spans="35:35" x14ac:dyDescent="0.35">
      <c r="AI1054" s="221"/>
    </row>
    <row r="1055" spans="35:35" x14ac:dyDescent="0.35">
      <c r="AI1055" s="221"/>
    </row>
    <row r="1056" spans="35:35" x14ac:dyDescent="0.35">
      <c r="AI1056" s="221"/>
    </row>
    <row r="1057" spans="35:35" x14ac:dyDescent="0.35">
      <c r="AI1057" s="221"/>
    </row>
    <row r="1058" spans="35:35" x14ac:dyDescent="0.35">
      <c r="AI1058" s="221"/>
    </row>
    <row r="1059" spans="35:35" x14ac:dyDescent="0.35">
      <c r="AI1059" s="221"/>
    </row>
    <row r="1060" spans="35:35" x14ac:dyDescent="0.35">
      <c r="AI1060" s="221"/>
    </row>
    <row r="1061" spans="35:35" x14ac:dyDescent="0.35">
      <c r="AI1061" s="221"/>
    </row>
    <row r="1062" spans="35:35" x14ac:dyDescent="0.35">
      <c r="AI1062" s="221"/>
    </row>
    <row r="1063" spans="35:35" x14ac:dyDescent="0.35">
      <c r="AI1063" s="221"/>
    </row>
    <row r="1064" spans="35:35" x14ac:dyDescent="0.35">
      <c r="AI1064" s="221"/>
    </row>
    <row r="1065" spans="35:35" x14ac:dyDescent="0.35">
      <c r="AI1065" s="221"/>
    </row>
    <row r="1066" spans="35:35" x14ac:dyDescent="0.35">
      <c r="AI1066" s="221"/>
    </row>
    <row r="1067" spans="35:35" x14ac:dyDescent="0.35">
      <c r="AI1067" s="221"/>
    </row>
    <row r="1068" spans="35:35" x14ac:dyDescent="0.35">
      <c r="AI1068" s="221"/>
    </row>
    <row r="1069" spans="35:35" x14ac:dyDescent="0.35">
      <c r="AI1069" s="221"/>
    </row>
    <row r="1070" spans="35:35" x14ac:dyDescent="0.35">
      <c r="AI1070" s="221"/>
    </row>
    <row r="1071" spans="35:35" x14ac:dyDescent="0.35">
      <c r="AI1071" s="221"/>
    </row>
    <row r="1072" spans="35:35" x14ac:dyDescent="0.35">
      <c r="AI1072" s="221"/>
    </row>
    <row r="1073" spans="35:35" x14ac:dyDescent="0.35">
      <c r="AI1073" s="221"/>
    </row>
    <row r="1074" spans="35:35" x14ac:dyDescent="0.35">
      <c r="AI1074" s="221"/>
    </row>
    <row r="1075" spans="35:35" x14ac:dyDescent="0.35">
      <c r="AI1075" s="221"/>
    </row>
    <row r="1076" spans="35:35" x14ac:dyDescent="0.35">
      <c r="AI1076" s="221"/>
    </row>
    <row r="1077" spans="35:35" x14ac:dyDescent="0.35">
      <c r="AI1077" s="221"/>
    </row>
    <row r="1078" spans="35:35" x14ac:dyDescent="0.35">
      <c r="AI1078" s="221"/>
    </row>
    <row r="1079" spans="35:35" x14ac:dyDescent="0.35">
      <c r="AI1079" s="221"/>
    </row>
    <row r="1080" spans="35:35" x14ac:dyDescent="0.35">
      <c r="AI1080" s="221"/>
    </row>
    <row r="1081" spans="35:35" x14ac:dyDescent="0.35">
      <c r="AI1081" s="221"/>
    </row>
    <row r="1082" spans="35:35" x14ac:dyDescent="0.35">
      <c r="AI1082" s="221"/>
    </row>
    <row r="1083" spans="35:35" x14ac:dyDescent="0.35">
      <c r="AI1083" s="221"/>
    </row>
    <row r="1084" spans="35:35" x14ac:dyDescent="0.35">
      <c r="AI1084" s="221"/>
    </row>
    <row r="1085" spans="35:35" x14ac:dyDescent="0.35">
      <c r="AI1085" s="221"/>
    </row>
    <row r="1086" spans="35:35" x14ac:dyDescent="0.35">
      <c r="AI1086" s="221"/>
    </row>
    <row r="1087" spans="35:35" x14ac:dyDescent="0.35">
      <c r="AI1087" s="221"/>
    </row>
    <row r="1088" spans="35:35" x14ac:dyDescent="0.35">
      <c r="AI1088" s="221"/>
    </row>
    <row r="1089" spans="35:35" x14ac:dyDescent="0.35">
      <c r="AI1089" s="221"/>
    </row>
    <row r="1090" spans="35:35" x14ac:dyDescent="0.35">
      <c r="AI1090" s="221"/>
    </row>
    <row r="1091" spans="35:35" x14ac:dyDescent="0.35">
      <c r="AI1091" s="221"/>
    </row>
    <row r="1092" spans="35:35" x14ac:dyDescent="0.35">
      <c r="AI1092" s="221"/>
    </row>
    <row r="1093" spans="35:35" x14ac:dyDescent="0.35">
      <c r="AI1093" s="221"/>
    </row>
    <row r="1094" spans="35:35" x14ac:dyDescent="0.35">
      <c r="AI1094" s="221"/>
    </row>
    <row r="1095" spans="35:35" x14ac:dyDescent="0.35">
      <c r="AI1095" s="221"/>
    </row>
    <row r="1096" spans="35:35" x14ac:dyDescent="0.35">
      <c r="AI1096" s="221"/>
    </row>
    <row r="1097" spans="35:35" x14ac:dyDescent="0.35">
      <c r="AI1097" s="221"/>
    </row>
    <row r="1098" spans="35:35" x14ac:dyDescent="0.35">
      <c r="AI1098" s="221"/>
    </row>
    <row r="1099" spans="35:35" x14ac:dyDescent="0.35">
      <c r="AI1099" s="221"/>
    </row>
    <row r="1100" spans="35:35" x14ac:dyDescent="0.35">
      <c r="AI1100" s="221"/>
    </row>
    <row r="1101" spans="35:35" x14ac:dyDescent="0.35">
      <c r="AI1101" s="221"/>
    </row>
    <row r="1102" spans="35:35" x14ac:dyDescent="0.35">
      <c r="AI1102" s="221"/>
    </row>
    <row r="1103" spans="35:35" x14ac:dyDescent="0.35">
      <c r="AI1103" s="221"/>
    </row>
    <row r="1104" spans="35:35" x14ac:dyDescent="0.35">
      <c r="AI1104" s="221"/>
    </row>
    <row r="1105" spans="35:35" x14ac:dyDescent="0.35">
      <c r="AI1105" s="221"/>
    </row>
    <row r="1106" spans="35:35" x14ac:dyDescent="0.35">
      <c r="AI1106" s="221"/>
    </row>
    <row r="1107" spans="35:35" x14ac:dyDescent="0.35">
      <c r="AI1107" s="221"/>
    </row>
    <row r="1108" spans="35:35" x14ac:dyDescent="0.35">
      <c r="AI1108" s="221"/>
    </row>
    <row r="1109" spans="35:35" x14ac:dyDescent="0.35">
      <c r="AI1109" s="221"/>
    </row>
    <row r="1110" spans="35:35" x14ac:dyDescent="0.35">
      <c r="AI1110" s="221"/>
    </row>
    <row r="1111" spans="35:35" x14ac:dyDescent="0.35">
      <c r="AI1111" s="221"/>
    </row>
    <row r="1112" spans="35:35" x14ac:dyDescent="0.35">
      <c r="AI1112" s="221"/>
    </row>
    <row r="1113" spans="35:35" x14ac:dyDescent="0.35">
      <c r="AI1113" s="221"/>
    </row>
    <row r="1114" spans="35:35" x14ac:dyDescent="0.35">
      <c r="AI1114" s="221"/>
    </row>
    <row r="1115" spans="35:35" x14ac:dyDescent="0.35">
      <c r="AI1115" s="221"/>
    </row>
    <row r="1116" spans="35:35" x14ac:dyDescent="0.35">
      <c r="AI1116" s="221"/>
    </row>
    <row r="1117" spans="35:35" x14ac:dyDescent="0.35">
      <c r="AI1117" s="221"/>
    </row>
    <row r="1118" spans="35:35" x14ac:dyDescent="0.35">
      <c r="AI1118" s="221"/>
    </row>
    <row r="1119" spans="35:35" x14ac:dyDescent="0.35">
      <c r="AI1119" s="221"/>
    </row>
    <row r="1120" spans="35:35" x14ac:dyDescent="0.35">
      <c r="AI1120" s="221"/>
    </row>
    <row r="1121" spans="35:35" x14ac:dyDescent="0.35">
      <c r="AI1121" s="221"/>
    </row>
    <row r="1122" spans="35:35" x14ac:dyDescent="0.35">
      <c r="AI1122" s="221"/>
    </row>
    <row r="1123" spans="35:35" x14ac:dyDescent="0.35">
      <c r="AI1123" s="221"/>
    </row>
    <row r="1124" spans="35:35" x14ac:dyDescent="0.35">
      <c r="AI1124" s="221"/>
    </row>
    <row r="1125" spans="35:35" x14ac:dyDescent="0.35">
      <c r="AI1125" s="221"/>
    </row>
    <row r="1126" spans="35:35" x14ac:dyDescent="0.35">
      <c r="AI1126" s="221"/>
    </row>
    <row r="1127" spans="35:35" x14ac:dyDescent="0.35">
      <c r="AI1127" s="221"/>
    </row>
    <row r="1128" spans="35:35" x14ac:dyDescent="0.35">
      <c r="AI1128" s="221"/>
    </row>
    <row r="1129" spans="35:35" x14ac:dyDescent="0.35">
      <c r="AI1129" s="221"/>
    </row>
    <row r="1130" spans="35:35" x14ac:dyDescent="0.35">
      <c r="AI1130" s="221"/>
    </row>
    <row r="1131" spans="35:35" x14ac:dyDescent="0.35">
      <c r="AI1131" s="221"/>
    </row>
    <row r="1132" spans="35:35" x14ac:dyDescent="0.35">
      <c r="AI1132" s="221"/>
    </row>
    <row r="1133" spans="35:35" x14ac:dyDescent="0.35">
      <c r="AI1133" s="221"/>
    </row>
    <row r="1134" spans="35:35" x14ac:dyDescent="0.35">
      <c r="AI1134" s="221"/>
    </row>
    <row r="1135" spans="35:35" x14ac:dyDescent="0.35">
      <c r="AI1135" s="221"/>
    </row>
    <row r="1136" spans="35:35" x14ac:dyDescent="0.35">
      <c r="AI1136" s="221"/>
    </row>
    <row r="1137" spans="35:35" x14ac:dyDescent="0.35">
      <c r="AI1137" s="221"/>
    </row>
    <row r="1138" spans="35:35" x14ac:dyDescent="0.35">
      <c r="AI1138" s="221"/>
    </row>
    <row r="1139" spans="35:35" x14ac:dyDescent="0.35">
      <c r="AI1139" s="221"/>
    </row>
    <row r="1140" spans="35:35" x14ac:dyDescent="0.35">
      <c r="AI1140" s="221"/>
    </row>
    <row r="1141" spans="35:35" x14ac:dyDescent="0.35">
      <c r="AI1141" s="221"/>
    </row>
    <row r="1142" spans="35:35" x14ac:dyDescent="0.35">
      <c r="AI1142" s="221"/>
    </row>
    <row r="1143" spans="35:35" x14ac:dyDescent="0.35">
      <c r="AI1143" s="221"/>
    </row>
    <row r="1144" spans="35:35" x14ac:dyDescent="0.35">
      <c r="AI1144" s="221"/>
    </row>
    <row r="1145" spans="35:35" x14ac:dyDescent="0.35">
      <c r="AI1145" s="221"/>
    </row>
    <row r="1146" spans="35:35" x14ac:dyDescent="0.35">
      <c r="AI1146" s="221"/>
    </row>
    <row r="1147" spans="35:35" x14ac:dyDescent="0.35">
      <c r="AI1147" s="221"/>
    </row>
    <row r="1148" spans="35:35" x14ac:dyDescent="0.35">
      <c r="AI1148" s="221"/>
    </row>
    <row r="1149" spans="35:35" x14ac:dyDescent="0.35">
      <c r="AI1149" s="221"/>
    </row>
    <row r="1150" spans="35:35" x14ac:dyDescent="0.35">
      <c r="AI1150" s="221"/>
    </row>
    <row r="1151" spans="35:35" x14ac:dyDescent="0.35">
      <c r="AI1151" s="221"/>
    </row>
    <row r="1152" spans="35:35" x14ac:dyDescent="0.35">
      <c r="AI1152" s="221"/>
    </row>
    <row r="1153" spans="35:35" x14ac:dyDescent="0.35">
      <c r="AI1153" s="221"/>
    </row>
    <row r="1154" spans="35:35" x14ac:dyDescent="0.35">
      <c r="AI1154" s="221"/>
    </row>
    <row r="1155" spans="35:35" x14ac:dyDescent="0.35">
      <c r="AI1155" s="221"/>
    </row>
    <row r="1156" spans="35:35" x14ac:dyDescent="0.35">
      <c r="AI1156" s="221"/>
    </row>
    <row r="1157" spans="35:35" x14ac:dyDescent="0.35">
      <c r="AI1157" s="221"/>
    </row>
    <row r="1158" spans="35:35" x14ac:dyDescent="0.35">
      <c r="AI1158" s="221"/>
    </row>
    <row r="1159" spans="35:35" x14ac:dyDescent="0.35">
      <c r="AI1159" s="221"/>
    </row>
    <row r="1160" spans="35:35" x14ac:dyDescent="0.35">
      <c r="AI1160" s="221"/>
    </row>
    <row r="1161" spans="35:35" x14ac:dyDescent="0.35">
      <c r="AI1161" s="221"/>
    </row>
    <row r="1162" spans="35:35" x14ac:dyDescent="0.35">
      <c r="AI1162" s="221"/>
    </row>
    <row r="1163" spans="35:35" x14ac:dyDescent="0.35">
      <c r="AI1163" s="221"/>
    </row>
    <row r="1164" spans="35:35" x14ac:dyDescent="0.35">
      <c r="AI1164" s="221"/>
    </row>
    <row r="1165" spans="35:35" x14ac:dyDescent="0.35">
      <c r="AI1165" s="221"/>
    </row>
    <row r="1166" spans="35:35" x14ac:dyDescent="0.35">
      <c r="AI1166" s="221"/>
    </row>
    <row r="1167" spans="35:35" x14ac:dyDescent="0.35">
      <c r="AI1167" s="221"/>
    </row>
    <row r="1168" spans="35:35" x14ac:dyDescent="0.35">
      <c r="AI1168" s="221"/>
    </row>
    <row r="1169" spans="35:35" x14ac:dyDescent="0.35">
      <c r="AI1169" s="221"/>
    </row>
    <row r="1170" spans="35:35" x14ac:dyDescent="0.35">
      <c r="AI1170" s="221"/>
    </row>
    <row r="1171" spans="35:35" x14ac:dyDescent="0.35">
      <c r="AI1171" s="221"/>
    </row>
    <row r="1172" spans="35:35" x14ac:dyDescent="0.35">
      <c r="AI1172" s="221"/>
    </row>
    <row r="1173" spans="35:35" x14ac:dyDescent="0.35">
      <c r="AI1173" s="221"/>
    </row>
    <row r="1174" spans="35:35" x14ac:dyDescent="0.35">
      <c r="AI1174" s="221"/>
    </row>
    <row r="1175" spans="35:35" x14ac:dyDescent="0.35">
      <c r="AI1175" s="221"/>
    </row>
    <row r="1176" spans="35:35" x14ac:dyDescent="0.35">
      <c r="AI1176" s="221"/>
    </row>
    <row r="1177" spans="35:35" x14ac:dyDescent="0.35">
      <c r="AI1177" s="221"/>
    </row>
    <row r="1178" spans="35:35" x14ac:dyDescent="0.35">
      <c r="AI1178" s="221"/>
    </row>
    <row r="1179" spans="35:35" x14ac:dyDescent="0.35">
      <c r="AI1179" s="221"/>
    </row>
    <row r="1180" spans="35:35" x14ac:dyDescent="0.35">
      <c r="AI1180" s="221"/>
    </row>
    <row r="1181" spans="35:35" x14ac:dyDescent="0.35">
      <c r="AI1181" s="221"/>
    </row>
    <row r="1182" spans="35:35" x14ac:dyDescent="0.35">
      <c r="AI1182" s="221"/>
    </row>
    <row r="1183" spans="35:35" x14ac:dyDescent="0.35">
      <c r="AI1183" s="221"/>
    </row>
    <row r="1184" spans="35:35" x14ac:dyDescent="0.35">
      <c r="AI1184" s="221"/>
    </row>
    <row r="1185" spans="35:35" x14ac:dyDescent="0.35">
      <c r="AI1185" s="221"/>
    </row>
    <row r="1186" spans="35:35" x14ac:dyDescent="0.35">
      <c r="AI1186" s="221"/>
    </row>
    <row r="1187" spans="35:35" x14ac:dyDescent="0.35">
      <c r="AI1187" s="221"/>
    </row>
    <row r="1188" spans="35:35" x14ac:dyDescent="0.35">
      <c r="AI1188" s="221"/>
    </row>
    <row r="1189" spans="35:35" x14ac:dyDescent="0.35">
      <c r="AI1189" s="221"/>
    </row>
    <row r="1190" spans="35:35" x14ac:dyDescent="0.35">
      <c r="AI1190" s="221"/>
    </row>
    <row r="1191" spans="35:35" x14ac:dyDescent="0.35">
      <c r="AI1191" s="221"/>
    </row>
    <row r="1192" spans="35:35" x14ac:dyDescent="0.35">
      <c r="AI1192" s="221"/>
    </row>
    <row r="1193" spans="35:35" x14ac:dyDescent="0.35">
      <c r="AI1193" s="221"/>
    </row>
    <row r="1194" spans="35:35" x14ac:dyDescent="0.35">
      <c r="AI1194" s="221"/>
    </row>
    <row r="1195" spans="35:35" x14ac:dyDescent="0.35">
      <c r="AI1195" s="221"/>
    </row>
    <row r="1196" spans="35:35" x14ac:dyDescent="0.35">
      <c r="AI1196" s="221"/>
    </row>
    <row r="1197" spans="35:35" x14ac:dyDescent="0.35">
      <c r="AI1197" s="221"/>
    </row>
    <row r="1198" spans="35:35" x14ac:dyDescent="0.35">
      <c r="AI1198" s="221"/>
    </row>
    <row r="1199" spans="35:35" x14ac:dyDescent="0.35">
      <c r="AI1199" s="221"/>
    </row>
    <row r="1200" spans="35:35" x14ac:dyDescent="0.35">
      <c r="AI1200" s="221"/>
    </row>
    <row r="1201" spans="35:35" x14ac:dyDescent="0.35">
      <c r="AI1201" s="221"/>
    </row>
    <row r="1202" spans="35:35" x14ac:dyDescent="0.35">
      <c r="AI1202" s="221"/>
    </row>
    <row r="1203" spans="35:35" x14ac:dyDescent="0.35">
      <c r="AI1203" s="221"/>
    </row>
    <row r="1204" spans="35:35" x14ac:dyDescent="0.35">
      <c r="AI1204" s="221"/>
    </row>
    <row r="1205" spans="35:35" x14ac:dyDescent="0.35">
      <c r="AI1205" s="221"/>
    </row>
    <row r="1206" spans="35:35" x14ac:dyDescent="0.35">
      <c r="AI1206" s="221"/>
    </row>
    <row r="1207" spans="35:35" x14ac:dyDescent="0.35">
      <c r="AI1207" s="221"/>
    </row>
    <row r="1208" spans="35:35" x14ac:dyDescent="0.35">
      <c r="AI1208" s="221"/>
    </row>
    <row r="1209" spans="35:35" x14ac:dyDescent="0.35">
      <c r="AI1209" s="221"/>
    </row>
    <row r="1210" spans="35:35" x14ac:dyDescent="0.35">
      <c r="AI1210" s="221"/>
    </row>
    <row r="1211" spans="35:35" x14ac:dyDescent="0.35">
      <c r="AI1211" s="221"/>
    </row>
    <row r="1212" spans="35:35" x14ac:dyDescent="0.35">
      <c r="AI1212" s="221"/>
    </row>
    <row r="1213" spans="35:35" x14ac:dyDescent="0.35">
      <c r="AI1213" s="221"/>
    </row>
    <row r="1214" spans="35:35" x14ac:dyDescent="0.35">
      <c r="AI1214" s="221"/>
    </row>
    <row r="1215" spans="35:35" x14ac:dyDescent="0.35">
      <c r="AI1215" s="221"/>
    </row>
    <row r="1216" spans="35:35" x14ac:dyDescent="0.35">
      <c r="AI1216" s="221"/>
    </row>
    <row r="1217" spans="35:35" x14ac:dyDescent="0.35">
      <c r="AI1217" s="221"/>
    </row>
    <row r="1218" spans="35:35" x14ac:dyDescent="0.35">
      <c r="AI1218" s="221"/>
    </row>
    <row r="1219" spans="35:35" x14ac:dyDescent="0.35">
      <c r="AI1219" s="221"/>
    </row>
    <row r="1220" spans="35:35" x14ac:dyDescent="0.35">
      <c r="AI1220" s="221"/>
    </row>
    <row r="1221" spans="35:35" x14ac:dyDescent="0.35">
      <c r="AI1221" s="221"/>
    </row>
    <row r="1222" spans="35:35" x14ac:dyDescent="0.35">
      <c r="AI1222" s="221"/>
    </row>
    <row r="1223" spans="35:35" x14ac:dyDescent="0.35">
      <c r="AI1223" s="221"/>
    </row>
    <row r="1224" spans="35:35" x14ac:dyDescent="0.35">
      <c r="AI1224" s="221"/>
    </row>
    <row r="1225" spans="35:35" x14ac:dyDescent="0.35">
      <c r="AI1225" s="221"/>
    </row>
    <row r="1226" spans="35:35" x14ac:dyDescent="0.35">
      <c r="AI1226" s="221"/>
    </row>
    <row r="1227" spans="35:35" x14ac:dyDescent="0.35">
      <c r="AI1227" s="221"/>
    </row>
    <row r="1228" spans="35:35" x14ac:dyDescent="0.35">
      <c r="AI1228" s="221"/>
    </row>
    <row r="1229" spans="35:35" x14ac:dyDescent="0.35">
      <c r="AI1229" s="221"/>
    </row>
    <row r="1230" spans="35:35" x14ac:dyDescent="0.35">
      <c r="AI1230" s="221"/>
    </row>
    <row r="1231" spans="35:35" x14ac:dyDescent="0.35">
      <c r="AI1231" s="221"/>
    </row>
    <row r="1232" spans="35:35" x14ac:dyDescent="0.35">
      <c r="AI1232" s="221"/>
    </row>
    <row r="1233" spans="35:35" x14ac:dyDescent="0.35">
      <c r="AI1233" s="221"/>
    </row>
    <row r="1234" spans="35:35" x14ac:dyDescent="0.35">
      <c r="AI1234" s="221"/>
    </row>
    <row r="1235" spans="35:35" x14ac:dyDescent="0.35">
      <c r="AI1235" s="221"/>
    </row>
    <row r="1236" spans="35:35" x14ac:dyDescent="0.35">
      <c r="AI1236" s="221"/>
    </row>
    <row r="1237" spans="35:35" x14ac:dyDescent="0.35">
      <c r="AI1237" s="221"/>
    </row>
    <row r="1238" spans="35:35" x14ac:dyDescent="0.35">
      <c r="AI1238" s="221"/>
    </row>
    <row r="1239" spans="35:35" x14ac:dyDescent="0.35">
      <c r="AI1239" s="221"/>
    </row>
    <row r="1240" spans="35:35" x14ac:dyDescent="0.35">
      <c r="AI1240" s="221"/>
    </row>
    <row r="1241" spans="35:35" x14ac:dyDescent="0.35">
      <c r="AI1241" s="221"/>
    </row>
    <row r="1242" spans="35:35" x14ac:dyDescent="0.35">
      <c r="AI1242" s="221"/>
    </row>
    <row r="1243" spans="35:35" x14ac:dyDescent="0.35">
      <c r="AI1243" s="221"/>
    </row>
    <row r="1244" spans="35:35" x14ac:dyDescent="0.35">
      <c r="AI1244" s="221"/>
    </row>
    <row r="1245" spans="35:35" x14ac:dyDescent="0.35">
      <c r="AI1245" s="221"/>
    </row>
    <row r="1246" spans="35:35" x14ac:dyDescent="0.35">
      <c r="AI1246" s="221"/>
    </row>
    <row r="1247" spans="35:35" x14ac:dyDescent="0.35">
      <c r="AI1247" s="221"/>
    </row>
    <row r="1248" spans="35:35" x14ac:dyDescent="0.35">
      <c r="AI1248" s="221"/>
    </row>
    <row r="1249" spans="35:35" x14ac:dyDescent="0.35">
      <c r="AI1249" s="221"/>
    </row>
    <row r="1250" spans="35:35" x14ac:dyDescent="0.35">
      <c r="AI1250" s="221"/>
    </row>
    <row r="1251" spans="35:35" x14ac:dyDescent="0.35">
      <c r="AI1251" s="221"/>
    </row>
    <row r="1252" spans="35:35" x14ac:dyDescent="0.35">
      <c r="AI1252" s="221"/>
    </row>
    <row r="1253" spans="35:35" x14ac:dyDescent="0.35">
      <c r="AI1253" s="221"/>
    </row>
    <row r="1254" spans="35:35" x14ac:dyDescent="0.35">
      <c r="AI1254" s="221"/>
    </row>
    <row r="1255" spans="35:35" x14ac:dyDescent="0.35">
      <c r="AI1255" s="221"/>
    </row>
    <row r="1256" spans="35:35" x14ac:dyDescent="0.35">
      <c r="AI1256" s="221"/>
    </row>
    <row r="1257" spans="35:35" x14ac:dyDescent="0.35">
      <c r="AI1257" s="221"/>
    </row>
    <row r="1258" spans="35:35" x14ac:dyDescent="0.35">
      <c r="AI1258" s="221"/>
    </row>
    <row r="1259" spans="35:35" x14ac:dyDescent="0.35">
      <c r="AI1259" s="221"/>
    </row>
    <row r="1260" spans="35:35" x14ac:dyDescent="0.35">
      <c r="AI1260" s="221"/>
    </row>
    <row r="1261" spans="35:35" x14ac:dyDescent="0.35">
      <c r="AI1261" s="221"/>
    </row>
    <row r="1262" spans="35:35" x14ac:dyDescent="0.35">
      <c r="AI1262" s="221"/>
    </row>
    <row r="1263" spans="35:35" x14ac:dyDescent="0.35">
      <c r="AI1263" s="221"/>
    </row>
    <row r="1264" spans="35:35" x14ac:dyDescent="0.35">
      <c r="AI1264" s="221"/>
    </row>
    <row r="1265" spans="35:35" x14ac:dyDescent="0.35">
      <c r="AI1265" s="221"/>
    </row>
    <row r="1266" spans="35:35" x14ac:dyDescent="0.35">
      <c r="AI1266" s="221"/>
    </row>
    <row r="1267" spans="35:35" x14ac:dyDescent="0.35">
      <c r="AI1267" s="221"/>
    </row>
    <row r="1268" spans="35:35" x14ac:dyDescent="0.35">
      <c r="AI1268" s="221"/>
    </row>
    <row r="1269" spans="35:35" x14ac:dyDescent="0.35">
      <c r="AI1269" s="221"/>
    </row>
    <row r="1270" spans="35:35" x14ac:dyDescent="0.35">
      <c r="AI1270" s="221"/>
    </row>
    <row r="1271" spans="35:35" x14ac:dyDescent="0.35">
      <c r="AI1271" s="221"/>
    </row>
    <row r="1272" spans="35:35" x14ac:dyDescent="0.35">
      <c r="AI1272" s="221"/>
    </row>
    <row r="1273" spans="35:35" x14ac:dyDescent="0.35">
      <c r="AI1273" s="221"/>
    </row>
    <row r="1274" spans="35:35" x14ac:dyDescent="0.35">
      <c r="AI1274" s="221"/>
    </row>
    <row r="1275" spans="35:35" x14ac:dyDescent="0.35">
      <c r="AI1275" s="221"/>
    </row>
    <row r="1276" spans="35:35" x14ac:dyDescent="0.35">
      <c r="AI1276" s="221"/>
    </row>
    <row r="1277" spans="35:35" x14ac:dyDescent="0.35">
      <c r="AI1277" s="221"/>
    </row>
    <row r="1278" spans="35:35" x14ac:dyDescent="0.35">
      <c r="AI1278" s="221"/>
    </row>
    <row r="1279" spans="35:35" x14ac:dyDescent="0.35">
      <c r="AI1279" s="221"/>
    </row>
    <row r="1280" spans="35:35" x14ac:dyDescent="0.35">
      <c r="AI1280" s="221"/>
    </row>
    <row r="1281" spans="35:35" x14ac:dyDescent="0.35">
      <c r="AI1281" s="221"/>
    </row>
    <row r="1282" spans="35:35" x14ac:dyDescent="0.35">
      <c r="AI1282" s="221"/>
    </row>
    <row r="1283" spans="35:35" x14ac:dyDescent="0.35">
      <c r="AI1283" s="221"/>
    </row>
    <row r="1284" spans="35:35" x14ac:dyDescent="0.35">
      <c r="AI1284" s="221"/>
    </row>
    <row r="1285" spans="35:35" x14ac:dyDescent="0.35">
      <c r="AI1285" s="221"/>
    </row>
    <row r="1286" spans="35:35" x14ac:dyDescent="0.35">
      <c r="AI1286" s="221"/>
    </row>
    <row r="1287" spans="35:35" x14ac:dyDescent="0.35">
      <c r="AI1287" s="221"/>
    </row>
    <row r="1288" spans="35:35" x14ac:dyDescent="0.35">
      <c r="AI1288" s="221"/>
    </row>
    <row r="1289" spans="35:35" x14ac:dyDescent="0.35">
      <c r="AI1289" s="221"/>
    </row>
    <row r="1290" spans="35:35" x14ac:dyDescent="0.35">
      <c r="AI1290" s="221"/>
    </row>
    <row r="1291" spans="35:35" x14ac:dyDescent="0.35">
      <c r="AI1291" s="221"/>
    </row>
    <row r="1292" spans="35:35" x14ac:dyDescent="0.35">
      <c r="AI1292" s="221"/>
    </row>
    <row r="1293" spans="35:35" x14ac:dyDescent="0.35">
      <c r="AI1293" s="221"/>
    </row>
    <row r="1294" spans="35:35" x14ac:dyDescent="0.35">
      <c r="AI1294" s="221"/>
    </row>
    <row r="1295" spans="35:35" x14ac:dyDescent="0.35">
      <c r="AI1295" s="221"/>
    </row>
    <row r="1296" spans="35:35" x14ac:dyDescent="0.35">
      <c r="AI1296" s="221"/>
    </row>
    <row r="1297" spans="35:35" x14ac:dyDescent="0.35">
      <c r="AI1297" s="221"/>
    </row>
    <row r="1298" spans="35:35" x14ac:dyDescent="0.35">
      <c r="AI1298" s="221"/>
    </row>
    <row r="1299" spans="35:35" x14ac:dyDescent="0.35">
      <c r="AI1299" s="221"/>
    </row>
    <row r="1300" spans="35:35" x14ac:dyDescent="0.35">
      <c r="AI1300" s="221"/>
    </row>
    <row r="1301" spans="35:35" x14ac:dyDescent="0.35">
      <c r="AI1301" s="221"/>
    </row>
    <row r="1302" spans="35:35" x14ac:dyDescent="0.35">
      <c r="AI1302" s="221"/>
    </row>
    <row r="1303" spans="35:35" x14ac:dyDescent="0.35">
      <c r="AI1303" s="221"/>
    </row>
    <row r="1304" spans="35:35" x14ac:dyDescent="0.35">
      <c r="AI1304" s="221"/>
    </row>
    <row r="1305" spans="35:35" x14ac:dyDescent="0.35">
      <c r="AI1305" s="221"/>
    </row>
    <row r="1306" spans="35:35" x14ac:dyDescent="0.35">
      <c r="AI1306" s="221"/>
    </row>
    <row r="1307" spans="35:35" x14ac:dyDescent="0.35">
      <c r="AI1307" s="221"/>
    </row>
    <row r="1308" spans="35:35" x14ac:dyDescent="0.35">
      <c r="AI1308" s="221"/>
    </row>
    <row r="1309" spans="35:35" x14ac:dyDescent="0.35">
      <c r="AI1309" s="221"/>
    </row>
    <row r="1310" spans="35:35" x14ac:dyDescent="0.35">
      <c r="AI1310" s="221"/>
    </row>
    <row r="1311" spans="35:35" x14ac:dyDescent="0.35">
      <c r="AI1311" s="221"/>
    </row>
    <row r="1312" spans="35:35" x14ac:dyDescent="0.35">
      <c r="AI1312" s="221"/>
    </row>
    <row r="1313" spans="35:35" x14ac:dyDescent="0.35">
      <c r="AI1313" s="221"/>
    </row>
    <row r="1314" spans="35:35" x14ac:dyDescent="0.35">
      <c r="AI1314" s="221"/>
    </row>
    <row r="1315" spans="35:35" x14ac:dyDescent="0.35">
      <c r="AI1315" s="221"/>
    </row>
    <row r="1316" spans="35:35" x14ac:dyDescent="0.35">
      <c r="AI1316" s="221"/>
    </row>
    <row r="1317" spans="35:35" x14ac:dyDescent="0.35">
      <c r="AI1317" s="221"/>
    </row>
    <row r="1318" spans="35:35" x14ac:dyDescent="0.35">
      <c r="AI1318" s="221"/>
    </row>
    <row r="1319" spans="35:35" x14ac:dyDescent="0.35">
      <c r="AI1319" s="221"/>
    </row>
    <row r="1320" spans="35:35" x14ac:dyDescent="0.35">
      <c r="AI1320" s="221"/>
    </row>
    <row r="1321" spans="35:35" x14ac:dyDescent="0.35">
      <c r="AI1321" s="221"/>
    </row>
    <row r="1322" spans="35:35" x14ac:dyDescent="0.35">
      <c r="AI1322" s="221"/>
    </row>
    <row r="1323" spans="35:35" x14ac:dyDescent="0.35">
      <c r="AI1323" s="221"/>
    </row>
    <row r="1324" spans="35:35" x14ac:dyDescent="0.35">
      <c r="AI1324" s="221"/>
    </row>
    <row r="1325" spans="35:35" x14ac:dyDescent="0.35">
      <c r="AI1325" s="221"/>
    </row>
    <row r="1326" spans="35:35" x14ac:dyDescent="0.35">
      <c r="AI1326" s="221"/>
    </row>
    <row r="1327" spans="35:35" x14ac:dyDescent="0.35">
      <c r="AI1327" s="221"/>
    </row>
    <row r="1328" spans="35:35" x14ac:dyDescent="0.35">
      <c r="AI1328" s="221"/>
    </row>
    <row r="1329" spans="35:35" x14ac:dyDescent="0.35">
      <c r="AI1329" s="221"/>
    </row>
    <row r="1330" spans="35:35" x14ac:dyDescent="0.35">
      <c r="AI1330" s="221"/>
    </row>
    <row r="1331" spans="35:35" x14ac:dyDescent="0.35">
      <c r="AI1331" s="221"/>
    </row>
    <row r="1332" spans="35:35" x14ac:dyDescent="0.35">
      <c r="AI1332" s="221"/>
    </row>
    <row r="1333" spans="35:35" x14ac:dyDescent="0.35">
      <c r="AI1333" s="221"/>
    </row>
    <row r="1334" spans="35:35" x14ac:dyDescent="0.35">
      <c r="AI1334" s="221"/>
    </row>
    <row r="1335" spans="35:35" x14ac:dyDescent="0.35">
      <c r="AI1335" s="221"/>
    </row>
    <row r="1336" spans="35:35" x14ac:dyDescent="0.35">
      <c r="AI1336" s="221"/>
    </row>
    <row r="1337" spans="35:35" x14ac:dyDescent="0.35">
      <c r="AI1337" s="221"/>
    </row>
    <row r="1338" spans="35:35" x14ac:dyDescent="0.35">
      <c r="AI1338" s="221"/>
    </row>
    <row r="1339" spans="35:35" x14ac:dyDescent="0.35">
      <c r="AI1339" s="221"/>
    </row>
    <row r="1340" spans="35:35" x14ac:dyDescent="0.35">
      <c r="AI1340" s="221"/>
    </row>
    <row r="1341" spans="35:35" x14ac:dyDescent="0.35">
      <c r="AI1341" s="221"/>
    </row>
    <row r="1342" spans="35:35" x14ac:dyDescent="0.35">
      <c r="AI1342" s="221"/>
    </row>
    <row r="1343" spans="35:35" x14ac:dyDescent="0.35">
      <c r="AI1343" s="221"/>
    </row>
    <row r="1344" spans="35:35" x14ac:dyDescent="0.35">
      <c r="AI1344" s="221"/>
    </row>
    <row r="1345" spans="35:35" x14ac:dyDescent="0.35">
      <c r="AI1345" s="221"/>
    </row>
    <row r="1346" spans="35:35" x14ac:dyDescent="0.35">
      <c r="AI1346" s="221"/>
    </row>
    <row r="1347" spans="35:35" x14ac:dyDescent="0.35">
      <c r="AI1347" s="221"/>
    </row>
    <row r="1348" spans="35:35" x14ac:dyDescent="0.35">
      <c r="AI1348" s="221"/>
    </row>
    <row r="1349" spans="35:35" x14ac:dyDescent="0.35">
      <c r="AI1349" s="221"/>
    </row>
    <row r="1350" spans="35:35" x14ac:dyDescent="0.35">
      <c r="AI1350" s="221"/>
    </row>
    <row r="1351" spans="35:35" x14ac:dyDescent="0.35">
      <c r="AI1351" s="221"/>
    </row>
    <row r="1352" spans="35:35" x14ac:dyDescent="0.35">
      <c r="AI1352" s="221"/>
    </row>
    <row r="1353" spans="35:35" x14ac:dyDescent="0.35">
      <c r="AI1353" s="221"/>
    </row>
    <row r="1354" spans="35:35" x14ac:dyDescent="0.35">
      <c r="AI1354" s="221"/>
    </row>
    <row r="1355" spans="35:35" x14ac:dyDescent="0.35">
      <c r="AI1355" s="221"/>
    </row>
    <row r="1356" spans="35:35" x14ac:dyDescent="0.35">
      <c r="AI1356" s="221"/>
    </row>
    <row r="1357" spans="35:35" x14ac:dyDescent="0.35">
      <c r="AI1357" s="221"/>
    </row>
    <row r="1358" spans="35:35" x14ac:dyDescent="0.35">
      <c r="AI1358" s="221"/>
    </row>
    <row r="1359" spans="35:35" x14ac:dyDescent="0.35">
      <c r="AI1359" s="221"/>
    </row>
    <row r="1360" spans="35:35" x14ac:dyDescent="0.35">
      <c r="AI1360" s="221"/>
    </row>
    <row r="1361" spans="35:35" x14ac:dyDescent="0.35">
      <c r="AI1361" s="221"/>
    </row>
    <row r="1362" spans="35:35" x14ac:dyDescent="0.35">
      <c r="AI1362" s="221"/>
    </row>
    <row r="1363" spans="35:35" x14ac:dyDescent="0.35">
      <c r="AI1363" s="221"/>
    </row>
    <row r="1364" spans="35:35" x14ac:dyDescent="0.35">
      <c r="AI1364" s="221"/>
    </row>
    <row r="1365" spans="35:35" x14ac:dyDescent="0.35">
      <c r="AI1365" s="221"/>
    </row>
    <row r="1366" spans="35:35" x14ac:dyDescent="0.35">
      <c r="AI1366" s="221"/>
    </row>
    <row r="1367" spans="35:35" x14ac:dyDescent="0.35">
      <c r="AI1367" s="221"/>
    </row>
    <row r="1368" spans="35:35" x14ac:dyDescent="0.35">
      <c r="AI1368" s="221"/>
    </row>
    <row r="1369" spans="35:35" x14ac:dyDescent="0.35">
      <c r="AI1369" s="221"/>
    </row>
    <row r="1370" spans="35:35" x14ac:dyDescent="0.35">
      <c r="AI1370" s="221"/>
    </row>
    <row r="1371" spans="35:35" x14ac:dyDescent="0.35">
      <c r="AI1371" s="221"/>
    </row>
    <row r="1372" spans="35:35" x14ac:dyDescent="0.35">
      <c r="AI1372" s="221"/>
    </row>
    <row r="1373" spans="35:35" x14ac:dyDescent="0.35">
      <c r="AI1373" s="221"/>
    </row>
    <row r="1374" spans="35:35" x14ac:dyDescent="0.35">
      <c r="AI1374" s="221"/>
    </row>
    <row r="1375" spans="35:35" x14ac:dyDescent="0.35">
      <c r="AI1375" s="221"/>
    </row>
    <row r="1376" spans="35:35" x14ac:dyDescent="0.35">
      <c r="AI1376" s="221"/>
    </row>
    <row r="1377" spans="35:35" x14ac:dyDescent="0.35">
      <c r="AI1377" s="221"/>
    </row>
    <row r="1378" spans="35:35" x14ac:dyDescent="0.35">
      <c r="AI1378" s="221"/>
    </row>
    <row r="1379" spans="35:35" x14ac:dyDescent="0.35">
      <c r="AI1379" s="221"/>
    </row>
    <row r="1380" spans="35:35" x14ac:dyDescent="0.35">
      <c r="AI1380" s="221"/>
    </row>
    <row r="1381" spans="35:35" x14ac:dyDescent="0.35">
      <c r="AI1381" s="221"/>
    </row>
    <row r="1382" spans="35:35" x14ac:dyDescent="0.35">
      <c r="AI1382" s="221"/>
    </row>
    <row r="1383" spans="35:35" x14ac:dyDescent="0.35">
      <c r="AI1383" s="221"/>
    </row>
    <row r="1384" spans="35:35" x14ac:dyDescent="0.35">
      <c r="AI1384" s="221"/>
    </row>
    <row r="1385" spans="35:35" x14ac:dyDescent="0.35">
      <c r="AI1385" s="221"/>
    </row>
    <row r="1386" spans="35:35" x14ac:dyDescent="0.35">
      <c r="AI1386" s="221"/>
    </row>
    <row r="1387" spans="35:35" x14ac:dyDescent="0.35">
      <c r="AI1387" s="221"/>
    </row>
    <row r="1388" spans="35:35" x14ac:dyDescent="0.35">
      <c r="AI1388" s="221"/>
    </row>
    <row r="1389" spans="35:35" x14ac:dyDescent="0.35">
      <c r="AI1389" s="221"/>
    </row>
    <row r="1390" spans="35:35" x14ac:dyDescent="0.35">
      <c r="AI1390" s="221"/>
    </row>
    <row r="1391" spans="35:35" x14ac:dyDescent="0.35">
      <c r="AI1391" s="221"/>
    </row>
    <row r="1392" spans="35:35" x14ac:dyDescent="0.35">
      <c r="AI1392" s="221"/>
    </row>
    <row r="1393" spans="35:35" x14ac:dyDescent="0.35">
      <c r="AI1393" s="221"/>
    </row>
    <row r="1394" spans="35:35" x14ac:dyDescent="0.35">
      <c r="AI1394" s="221"/>
    </row>
    <row r="1395" spans="35:35" x14ac:dyDescent="0.35">
      <c r="AI1395" s="221"/>
    </row>
    <row r="1396" spans="35:35" x14ac:dyDescent="0.35">
      <c r="AI1396" s="221"/>
    </row>
    <row r="1397" spans="35:35" x14ac:dyDescent="0.35">
      <c r="AI1397" s="221"/>
    </row>
    <row r="1398" spans="35:35" x14ac:dyDescent="0.35">
      <c r="AI1398" s="221"/>
    </row>
    <row r="1399" spans="35:35" x14ac:dyDescent="0.35">
      <c r="AI1399" s="221"/>
    </row>
    <row r="1400" spans="35:35" x14ac:dyDescent="0.35">
      <c r="AI1400" s="221"/>
    </row>
    <row r="1401" spans="35:35" x14ac:dyDescent="0.35">
      <c r="AI1401" s="221"/>
    </row>
    <row r="1402" spans="35:35" x14ac:dyDescent="0.35">
      <c r="AI1402" s="221"/>
    </row>
    <row r="1403" spans="35:35" x14ac:dyDescent="0.35">
      <c r="AI1403" s="221"/>
    </row>
    <row r="1404" spans="35:35" x14ac:dyDescent="0.35">
      <c r="AI1404" s="221"/>
    </row>
    <row r="1405" spans="35:35" x14ac:dyDescent="0.35">
      <c r="AI1405" s="221"/>
    </row>
    <row r="1406" spans="35:35" x14ac:dyDescent="0.35">
      <c r="AI1406" s="221"/>
    </row>
    <row r="1407" spans="35:35" x14ac:dyDescent="0.35">
      <c r="AI1407" s="221"/>
    </row>
    <row r="1408" spans="35:35" x14ac:dyDescent="0.35">
      <c r="AI1408" s="221"/>
    </row>
    <row r="1409" spans="35:35" x14ac:dyDescent="0.35">
      <c r="AI1409" s="221"/>
    </row>
    <row r="1410" spans="35:35" x14ac:dyDescent="0.35">
      <c r="AI1410" s="221"/>
    </row>
    <row r="1411" spans="35:35" x14ac:dyDescent="0.35">
      <c r="AI1411" s="221"/>
    </row>
    <row r="1412" spans="35:35" x14ac:dyDescent="0.35">
      <c r="AI1412" s="221"/>
    </row>
    <row r="1413" spans="35:35" x14ac:dyDescent="0.35">
      <c r="AI1413" s="221"/>
    </row>
    <row r="1414" spans="35:35" x14ac:dyDescent="0.35">
      <c r="AI1414" s="221"/>
    </row>
    <row r="1415" spans="35:35" x14ac:dyDescent="0.35">
      <c r="AI1415" s="221"/>
    </row>
    <row r="1416" spans="35:35" x14ac:dyDescent="0.35">
      <c r="AI1416" s="221"/>
    </row>
    <row r="1417" spans="35:35" x14ac:dyDescent="0.35">
      <c r="AI1417" s="221"/>
    </row>
    <row r="1418" spans="35:35" x14ac:dyDescent="0.35">
      <c r="AI1418" s="221"/>
    </row>
    <row r="1419" spans="35:35" x14ac:dyDescent="0.35">
      <c r="AI1419" s="221"/>
    </row>
    <row r="1420" spans="35:35" x14ac:dyDescent="0.35">
      <c r="AI1420" s="221"/>
    </row>
    <row r="1421" spans="35:35" x14ac:dyDescent="0.35">
      <c r="AI1421" s="221"/>
    </row>
    <row r="1422" spans="35:35" x14ac:dyDescent="0.35">
      <c r="AI1422" s="221"/>
    </row>
    <row r="1423" spans="35:35" x14ac:dyDescent="0.35">
      <c r="AI1423" s="221"/>
    </row>
    <row r="1424" spans="35:35" x14ac:dyDescent="0.35">
      <c r="AI1424" s="221"/>
    </row>
    <row r="1425" spans="35:35" x14ac:dyDescent="0.35">
      <c r="AI1425" s="221"/>
    </row>
    <row r="1426" spans="35:35" x14ac:dyDescent="0.35">
      <c r="AI1426" s="221"/>
    </row>
    <row r="1427" spans="35:35" x14ac:dyDescent="0.35">
      <c r="AI1427" s="221"/>
    </row>
    <row r="1428" spans="35:35" x14ac:dyDescent="0.35">
      <c r="AI1428" s="221"/>
    </row>
    <row r="1429" spans="35:35" x14ac:dyDescent="0.35">
      <c r="AI1429" s="221"/>
    </row>
    <row r="1430" spans="35:35" x14ac:dyDescent="0.35">
      <c r="AI1430" s="221"/>
    </row>
    <row r="1431" spans="35:35" x14ac:dyDescent="0.35">
      <c r="AI1431" s="221"/>
    </row>
    <row r="1432" spans="35:35" x14ac:dyDescent="0.35">
      <c r="AI1432" s="221"/>
    </row>
    <row r="1433" spans="35:35" x14ac:dyDescent="0.35">
      <c r="AI1433" s="221"/>
    </row>
    <row r="1434" spans="35:35" x14ac:dyDescent="0.35">
      <c r="AI1434" s="221"/>
    </row>
    <row r="1435" spans="35:35" x14ac:dyDescent="0.35">
      <c r="AI1435" s="221"/>
    </row>
    <row r="1436" spans="35:35" x14ac:dyDescent="0.35">
      <c r="AI1436" s="221"/>
    </row>
    <row r="1437" spans="35:35" x14ac:dyDescent="0.35">
      <c r="AI1437" s="221"/>
    </row>
    <row r="1438" spans="35:35" x14ac:dyDescent="0.35">
      <c r="AI1438" s="221"/>
    </row>
    <row r="1439" spans="35:35" x14ac:dyDescent="0.35">
      <c r="AI1439" s="221"/>
    </row>
    <row r="1440" spans="35:35" x14ac:dyDescent="0.35">
      <c r="AI1440" s="221"/>
    </row>
    <row r="1441" spans="35:35" x14ac:dyDescent="0.35">
      <c r="AI1441" s="221"/>
    </row>
    <row r="1442" spans="35:35" x14ac:dyDescent="0.35">
      <c r="AI1442" s="221"/>
    </row>
    <row r="1443" spans="35:35" x14ac:dyDescent="0.35">
      <c r="AI1443" s="221"/>
    </row>
    <row r="1444" spans="35:35" x14ac:dyDescent="0.35">
      <c r="AI1444" s="221"/>
    </row>
    <row r="1445" spans="35:35" x14ac:dyDescent="0.35">
      <c r="AI1445" s="221"/>
    </row>
    <row r="1446" spans="35:35" x14ac:dyDescent="0.35">
      <c r="AI1446" s="221"/>
    </row>
    <row r="1447" spans="35:35" x14ac:dyDescent="0.35">
      <c r="AI1447" s="221"/>
    </row>
    <row r="1448" spans="35:35" x14ac:dyDescent="0.35">
      <c r="AI1448" s="221"/>
    </row>
    <row r="1449" spans="35:35" x14ac:dyDescent="0.35">
      <c r="AI1449" s="221"/>
    </row>
    <row r="1450" spans="35:35" x14ac:dyDescent="0.35">
      <c r="AI1450" s="221"/>
    </row>
    <row r="1451" spans="35:35" x14ac:dyDescent="0.35">
      <c r="AI1451" s="221"/>
    </row>
    <row r="1452" spans="35:35" x14ac:dyDescent="0.35">
      <c r="AI1452" s="221"/>
    </row>
    <row r="1453" spans="35:35" x14ac:dyDescent="0.35">
      <c r="AI1453" s="221"/>
    </row>
    <row r="1454" spans="35:35" x14ac:dyDescent="0.35">
      <c r="AI1454" s="221"/>
    </row>
    <row r="1455" spans="35:35" x14ac:dyDescent="0.35">
      <c r="AI1455" s="221"/>
    </row>
    <row r="1456" spans="35:35" x14ac:dyDescent="0.35">
      <c r="AI1456" s="221"/>
    </row>
    <row r="1457" spans="35:35" x14ac:dyDescent="0.35">
      <c r="AI1457" s="221"/>
    </row>
    <row r="1458" spans="35:35" x14ac:dyDescent="0.35">
      <c r="AI1458" s="221"/>
    </row>
    <row r="1459" spans="35:35" x14ac:dyDescent="0.35">
      <c r="AI1459" s="221"/>
    </row>
    <row r="1460" spans="35:35" x14ac:dyDescent="0.35">
      <c r="AI1460" s="221"/>
    </row>
    <row r="1461" spans="35:35" x14ac:dyDescent="0.35">
      <c r="AI1461" s="221"/>
    </row>
    <row r="1462" spans="35:35" x14ac:dyDescent="0.35">
      <c r="AI1462" s="221"/>
    </row>
    <row r="1463" spans="35:35" x14ac:dyDescent="0.35">
      <c r="AI1463" s="221"/>
    </row>
    <row r="1464" spans="35:35" x14ac:dyDescent="0.35">
      <c r="AI1464" s="221"/>
    </row>
    <row r="1465" spans="35:35" x14ac:dyDescent="0.35">
      <c r="AI1465" s="221"/>
    </row>
    <row r="1466" spans="35:35" x14ac:dyDescent="0.35">
      <c r="AI1466" s="221"/>
    </row>
    <row r="1467" spans="35:35" x14ac:dyDescent="0.35">
      <c r="AI1467" s="221"/>
    </row>
    <row r="1468" spans="35:35" x14ac:dyDescent="0.35">
      <c r="AI1468" s="221"/>
    </row>
    <row r="1469" spans="35:35" x14ac:dyDescent="0.35">
      <c r="AI1469" s="221"/>
    </row>
    <row r="1470" spans="35:35" x14ac:dyDescent="0.35">
      <c r="AI1470" s="221"/>
    </row>
    <row r="1471" spans="35:35" x14ac:dyDescent="0.35">
      <c r="AI1471" s="221"/>
    </row>
    <row r="1472" spans="35:35" x14ac:dyDescent="0.35">
      <c r="AI1472" s="221"/>
    </row>
    <row r="1473" spans="35:35" x14ac:dyDescent="0.35">
      <c r="AI1473" s="221"/>
    </row>
    <row r="1474" spans="35:35" x14ac:dyDescent="0.35">
      <c r="AI1474" s="221"/>
    </row>
    <row r="1475" spans="35:35" x14ac:dyDescent="0.35">
      <c r="AI1475" s="221"/>
    </row>
    <row r="1476" spans="35:35" x14ac:dyDescent="0.35">
      <c r="AI1476" s="221"/>
    </row>
    <row r="1477" spans="35:35" x14ac:dyDescent="0.35">
      <c r="AI1477" s="221"/>
    </row>
    <row r="1478" spans="35:35" x14ac:dyDescent="0.35">
      <c r="AI1478" s="221"/>
    </row>
    <row r="1479" spans="35:35" x14ac:dyDescent="0.35">
      <c r="AI1479" s="221"/>
    </row>
    <row r="1480" spans="35:35" x14ac:dyDescent="0.35">
      <c r="AI1480" s="221"/>
    </row>
    <row r="1481" spans="35:35" x14ac:dyDescent="0.35">
      <c r="AI1481" s="221"/>
    </row>
    <row r="1482" spans="35:35" x14ac:dyDescent="0.35">
      <c r="AI1482" s="221"/>
    </row>
    <row r="1483" spans="35:35" x14ac:dyDescent="0.35">
      <c r="AI1483" s="221"/>
    </row>
    <row r="1484" spans="35:35" x14ac:dyDescent="0.35">
      <c r="AI1484" s="221"/>
    </row>
    <row r="1485" spans="35:35" x14ac:dyDescent="0.35">
      <c r="AI1485" s="221"/>
    </row>
    <row r="1486" spans="35:35" x14ac:dyDescent="0.35">
      <c r="AI1486" s="221"/>
    </row>
    <row r="1487" spans="35:35" x14ac:dyDescent="0.35">
      <c r="AI1487" s="221"/>
    </row>
    <row r="1488" spans="35:35" x14ac:dyDescent="0.35">
      <c r="AI1488" s="221"/>
    </row>
    <row r="1489" spans="35:35" x14ac:dyDescent="0.35">
      <c r="AI1489" s="221"/>
    </row>
    <row r="1490" spans="35:35" x14ac:dyDescent="0.35">
      <c r="AI1490" s="221"/>
    </row>
    <row r="1491" spans="35:35" x14ac:dyDescent="0.35">
      <c r="AI1491" s="221"/>
    </row>
    <row r="1492" spans="35:35" x14ac:dyDescent="0.35">
      <c r="AI1492" s="221"/>
    </row>
    <row r="1493" spans="35:35" x14ac:dyDescent="0.35">
      <c r="AI1493" s="221"/>
    </row>
    <row r="1494" spans="35:35" x14ac:dyDescent="0.35">
      <c r="AI1494" s="221"/>
    </row>
    <row r="1495" spans="35:35" x14ac:dyDescent="0.35">
      <c r="AI1495" s="221"/>
    </row>
    <row r="1496" spans="35:35" x14ac:dyDescent="0.35">
      <c r="AI1496" s="221"/>
    </row>
    <row r="1497" spans="35:35" x14ac:dyDescent="0.35">
      <c r="AI1497" s="221"/>
    </row>
    <row r="1498" spans="35:35" x14ac:dyDescent="0.35">
      <c r="AI1498" s="221"/>
    </row>
    <row r="1499" spans="35:35" x14ac:dyDescent="0.35">
      <c r="AI1499" s="221"/>
    </row>
    <row r="1500" spans="35:35" x14ac:dyDescent="0.35">
      <c r="AI1500" s="221"/>
    </row>
    <row r="1501" spans="35:35" x14ac:dyDescent="0.35">
      <c r="AI1501" s="221"/>
    </row>
    <row r="1502" spans="35:35" x14ac:dyDescent="0.35">
      <c r="AI1502" s="221"/>
    </row>
    <row r="1503" spans="35:35" x14ac:dyDescent="0.35">
      <c r="AI1503" s="221"/>
    </row>
    <row r="1504" spans="35:35" x14ac:dyDescent="0.35">
      <c r="AI1504" s="221"/>
    </row>
    <row r="1505" spans="35:35" x14ac:dyDescent="0.35">
      <c r="AI1505" s="221"/>
    </row>
    <row r="1506" spans="35:35" x14ac:dyDescent="0.35">
      <c r="AI1506" s="221"/>
    </row>
    <row r="1507" spans="35:35" x14ac:dyDescent="0.35">
      <c r="AI1507" s="221"/>
    </row>
    <row r="1508" spans="35:35" x14ac:dyDescent="0.35">
      <c r="AI1508" s="221"/>
    </row>
    <row r="1509" spans="35:35" x14ac:dyDescent="0.35">
      <c r="AI1509" s="221"/>
    </row>
    <row r="1510" spans="35:35" x14ac:dyDescent="0.35">
      <c r="AI1510" s="221"/>
    </row>
    <row r="1511" spans="35:35" x14ac:dyDescent="0.35">
      <c r="AI1511" s="221"/>
    </row>
    <row r="1512" spans="35:35" x14ac:dyDescent="0.35">
      <c r="AI1512" s="221"/>
    </row>
    <row r="1513" spans="35:35" x14ac:dyDescent="0.35">
      <c r="AI1513" s="221"/>
    </row>
    <row r="1514" spans="35:35" x14ac:dyDescent="0.35">
      <c r="AI1514" s="221"/>
    </row>
    <row r="1515" spans="35:35" x14ac:dyDescent="0.35">
      <c r="AI1515" s="221"/>
    </row>
    <row r="1516" spans="35:35" x14ac:dyDescent="0.35">
      <c r="AI1516" s="221"/>
    </row>
    <row r="1517" spans="35:35" x14ac:dyDescent="0.35">
      <c r="AI1517" s="221"/>
    </row>
    <row r="1518" spans="35:35" x14ac:dyDescent="0.35">
      <c r="AI1518" s="221"/>
    </row>
    <row r="1519" spans="35:35" x14ac:dyDescent="0.35">
      <c r="AI1519" s="221"/>
    </row>
    <row r="1520" spans="35:35" x14ac:dyDescent="0.35">
      <c r="AI1520" s="221"/>
    </row>
    <row r="1521" spans="35:35" x14ac:dyDescent="0.35">
      <c r="AI1521" s="221"/>
    </row>
    <row r="1522" spans="35:35" x14ac:dyDescent="0.35">
      <c r="AI1522" s="221"/>
    </row>
    <row r="1523" spans="35:35" x14ac:dyDescent="0.35">
      <c r="AI1523" s="221"/>
    </row>
    <row r="1524" spans="35:35" x14ac:dyDescent="0.35">
      <c r="AI1524" s="221"/>
    </row>
    <row r="1525" spans="35:35" x14ac:dyDescent="0.35">
      <c r="AI1525" s="221"/>
    </row>
    <row r="1526" spans="35:35" x14ac:dyDescent="0.35">
      <c r="AI1526" s="221"/>
    </row>
    <row r="1527" spans="35:35" x14ac:dyDescent="0.35">
      <c r="AI1527" s="221"/>
    </row>
    <row r="1528" spans="35:35" x14ac:dyDescent="0.35">
      <c r="AI1528" s="221"/>
    </row>
    <row r="1529" spans="35:35" x14ac:dyDescent="0.35">
      <c r="AI1529" s="221"/>
    </row>
    <row r="1530" spans="35:35" x14ac:dyDescent="0.35">
      <c r="AI1530" s="221"/>
    </row>
    <row r="1531" spans="35:35" x14ac:dyDescent="0.35">
      <c r="AI1531" s="221"/>
    </row>
    <row r="1532" spans="35:35" x14ac:dyDescent="0.35">
      <c r="AI1532" s="221"/>
    </row>
    <row r="1533" spans="35:35" x14ac:dyDescent="0.35">
      <c r="AI1533" s="221"/>
    </row>
    <row r="1534" spans="35:35" x14ac:dyDescent="0.35">
      <c r="AI1534" s="221"/>
    </row>
    <row r="1535" spans="35:35" x14ac:dyDescent="0.35">
      <c r="AI1535" s="221"/>
    </row>
    <row r="1536" spans="35:35" x14ac:dyDescent="0.35">
      <c r="AI1536" s="221"/>
    </row>
    <row r="1537" spans="35:35" x14ac:dyDescent="0.35">
      <c r="AI1537" s="221"/>
    </row>
    <row r="1538" spans="35:35" x14ac:dyDescent="0.35">
      <c r="AI1538" s="221"/>
    </row>
    <row r="1539" spans="35:35" x14ac:dyDescent="0.35">
      <c r="AI1539" s="221"/>
    </row>
    <row r="1540" spans="35:35" x14ac:dyDescent="0.35">
      <c r="AI1540" s="221"/>
    </row>
    <row r="1541" spans="35:35" x14ac:dyDescent="0.35">
      <c r="AI1541" s="221"/>
    </row>
    <row r="1542" spans="35:35" x14ac:dyDescent="0.35">
      <c r="AI1542" s="221"/>
    </row>
    <row r="1543" spans="35:35" x14ac:dyDescent="0.35">
      <c r="AI1543" s="221"/>
    </row>
    <row r="1544" spans="35:35" x14ac:dyDescent="0.35">
      <c r="AI1544" s="221"/>
    </row>
    <row r="1545" spans="35:35" x14ac:dyDescent="0.35">
      <c r="AI1545" s="221"/>
    </row>
    <row r="1546" spans="35:35" x14ac:dyDescent="0.35">
      <c r="AI1546" s="221"/>
    </row>
    <row r="1547" spans="35:35" x14ac:dyDescent="0.35">
      <c r="AI1547" s="221"/>
    </row>
    <row r="1548" spans="35:35" x14ac:dyDescent="0.35">
      <c r="AI1548" s="221"/>
    </row>
    <row r="1549" spans="35:35" x14ac:dyDescent="0.35">
      <c r="AI1549" s="221"/>
    </row>
    <row r="1550" spans="35:35" x14ac:dyDescent="0.35">
      <c r="AI1550" s="221"/>
    </row>
    <row r="1551" spans="35:35" x14ac:dyDescent="0.35">
      <c r="AI1551" s="221"/>
    </row>
    <row r="1552" spans="35:35" x14ac:dyDescent="0.35">
      <c r="AI1552" s="221"/>
    </row>
    <row r="1553" spans="35:35" x14ac:dyDescent="0.35">
      <c r="AI1553" s="221"/>
    </row>
    <row r="1554" spans="35:35" x14ac:dyDescent="0.35">
      <c r="AI1554" s="221"/>
    </row>
    <row r="1555" spans="35:35" x14ac:dyDescent="0.35">
      <c r="AI1555" s="221"/>
    </row>
    <row r="1556" spans="35:35" x14ac:dyDescent="0.35">
      <c r="AI1556" s="221"/>
    </row>
    <row r="1557" spans="35:35" x14ac:dyDescent="0.35">
      <c r="AI1557" s="221"/>
    </row>
    <row r="1558" spans="35:35" x14ac:dyDescent="0.35">
      <c r="AI1558" s="221"/>
    </row>
    <row r="1559" spans="35:35" x14ac:dyDescent="0.35">
      <c r="AI1559" s="221"/>
    </row>
    <row r="1560" spans="35:35" x14ac:dyDescent="0.35">
      <c r="AI1560" s="221"/>
    </row>
    <row r="1561" spans="35:35" x14ac:dyDescent="0.35">
      <c r="AI1561" s="221"/>
    </row>
    <row r="1562" spans="35:35" x14ac:dyDescent="0.35">
      <c r="AI1562" s="221"/>
    </row>
    <row r="1563" spans="35:35" x14ac:dyDescent="0.35">
      <c r="AI1563" s="221"/>
    </row>
    <row r="1564" spans="35:35" x14ac:dyDescent="0.35">
      <c r="AI1564" s="221"/>
    </row>
    <row r="1565" spans="35:35" x14ac:dyDescent="0.35">
      <c r="AI1565" s="221"/>
    </row>
    <row r="1566" spans="35:35" x14ac:dyDescent="0.35">
      <c r="AI1566" s="221"/>
    </row>
    <row r="1567" spans="35:35" x14ac:dyDescent="0.35">
      <c r="AI1567" s="221"/>
    </row>
    <row r="1568" spans="35:35" x14ac:dyDescent="0.35">
      <c r="AI1568" s="221"/>
    </row>
    <row r="1569" spans="35:35" x14ac:dyDescent="0.35">
      <c r="AI1569" s="221"/>
    </row>
    <row r="1570" spans="35:35" x14ac:dyDescent="0.35">
      <c r="AI1570" s="221"/>
    </row>
    <row r="1571" spans="35:35" x14ac:dyDescent="0.35">
      <c r="AI1571" s="221"/>
    </row>
    <row r="1572" spans="35:35" x14ac:dyDescent="0.35">
      <c r="AI1572" s="221"/>
    </row>
    <row r="1573" spans="35:35" x14ac:dyDescent="0.35">
      <c r="AI1573" s="221"/>
    </row>
    <row r="1574" spans="35:35" x14ac:dyDescent="0.35">
      <c r="AI1574" s="221"/>
    </row>
    <row r="1575" spans="35:35" x14ac:dyDescent="0.35">
      <c r="AI1575" s="221"/>
    </row>
    <row r="1576" spans="35:35" x14ac:dyDescent="0.35">
      <c r="AI1576" s="221"/>
    </row>
    <row r="1577" spans="35:35" x14ac:dyDescent="0.35">
      <c r="AI1577" s="221"/>
    </row>
    <row r="1578" spans="35:35" x14ac:dyDescent="0.35">
      <c r="AI1578" s="221"/>
    </row>
    <row r="1579" spans="35:35" x14ac:dyDescent="0.35">
      <c r="AI1579" s="221"/>
    </row>
    <row r="1580" spans="35:35" x14ac:dyDescent="0.35">
      <c r="AI1580" s="221"/>
    </row>
    <row r="1581" spans="35:35" x14ac:dyDescent="0.35">
      <c r="AI1581" s="221"/>
    </row>
    <row r="1582" spans="35:35" x14ac:dyDescent="0.35">
      <c r="AI1582" s="221"/>
    </row>
    <row r="1583" spans="35:35" x14ac:dyDescent="0.35">
      <c r="AI1583" s="221"/>
    </row>
    <row r="1584" spans="35:35" x14ac:dyDescent="0.35">
      <c r="AI1584" s="221"/>
    </row>
    <row r="1585" spans="35:35" x14ac:dyDescent="0.35">
      <c r="AI1585" s="221"/>
    </row>
    <row r="1586" spans="35:35" x14ac:dyDescent="0.35">
      <c r="AI1586" s="221"/>
    </row>
    <row r="1587" spans="35:35" x14ac:dyDescent="0.35">
      <c r="AI1587" s="221"/>
    </row>
    <row r="1588" spans="35:35" x14ac:dyDescent="0.35">
      <c r="AI1588" s="221"/>
    </row>
    <row r="1589" spans="35:35" x14ac:dyDescent="0.35">
      <c r="AI1589" s="221"/>
    </row>
    <row r="1590" spans="35:35" x14ac:dyDescent="0.35">
      <c r="AI1590" s="221"/>
    </row>
    <row r="1591" spans="35:35" x14ac:dyDescent="0.35">
      <c r="AI1591" s="221"/>
    </row>
    <row r="1592" spans="35:35" x14ac:dyDescent="0.35">
      <c r="AI1592" s="221"/>
    </row>
    <row r="1593" spans="35:35" x14ac:dyDescent="0.35">
      <c r="AI1593" s="221"/>
    </row>
    <row r="1594" spans="35:35" x14ac:dyDescent="0.35">
      <c r="AI1594" s="221"/>
    </row>
    <row r="1595" spans="35:35" x14ac:dyDescent="0.35">
      <c r="AI1595" s="221"/>
    </row>
    <row r="1596" spans="35:35" x14ac:dyDescent="0.35">
      <c r="AI1596" s="221"/>
    </row>
    <row r="1597" spans="35:35" x14ac:dyDescent="0.35">
      <c r="AI1597" s="221"/>
    </row>
    <row r="1598" spans="35:35" x14ac:dyDescent="0.35">
      <c r="AI1598" s="221"/>
    </row>
    <row r="1599" spans="35:35" x14ac:dyDescent="0.35">
      <c r="AI1599" s="221"/>
    </row>
    <row r="1600" spans="35:35" x14ac:dyDescent="0.35">
      <c r="AI1600" s="221"/>
    </row>
    <row r="1601" spans="35:35" x14ac:dyDescent="0.35">
      <c r="AI1601" s="221"/>
    </row>
    <row r="1602" spans="35:35" x14ac:dyDescent="0.35">
      <c r="AI1602" s="221"/>
    </row>
    <row r="1603" spans="35:35" x14ac:dyDescent="0.35">
      <c r="AI1603" s="221"/>
    </row>
    <row r="1604" spans="35:35" x14ac:dyDescent="0.35">
      <c r="AI1604" s="221"/>
    </row>
    <row r="1605" spans="35:35" x14ac:dyDescent="0.35">
      <c r="AI1605" s="221"/>
    </row>
    <row r="1606" spans="35:35" x14ac:dyDescent="0.35">
      <c r="AI1606" s="221"/>
    </row>
    <row r="1607" spans="35:35" x14ac:dyDescent="0.35">
      <c r="AI1607" s="221"/>
    </row>
    <row r="1608" spans="35:35" x14ac:dyDescent="0.35">
      <c r="AI1608" s="221"/>
    </row>
    <row r="1609" spans="35:35" x14ac:dyDescent="0.35">
      <c r="AI1609" s="221"/>
    </row>
    <row r="1610" spans="35:35" x14ac:dyDescent="0.35">
      <c r="AI1610" s="221"/>
    </row>
    <row r="1611" spans="35:35" x14ac:dyDescent="0.35">
      <c r="AI1611" s="221"/>
    </row>
    <row r="1612" spans="35:35" x14ac:dyDescent="0.35">
      <c r="AI1612" s="221"/>
    </row>
    <row r="1613" spans="35:35" x14ac:dyDescent="0.35">
      <c r="AI1613" s="221"/>
    </row>
    <row r="1614" spans="35:35" x14ac:dyDescent="0.35">
      <c r="AI1614" s="221"/>
    </row>
    <row r="1615" spans="35:35" x14ac:dyDescent="0.35">
      <c r="AI1615" s="221"/>
    </row>
    <row r="1616" spans="35:35" x14ac:dyDescent="0.35">
      <c r="AI1616" s="221"/>
    </row>
    <row r="1617" spans="35:35" x14ac:dyDescent="0.35">
      <c r="AI1617" s="221"/>
    </row>
    <row r="1618" spans="35:35" x14ac:dyDescent="0.35">
      <c r="AI1618" s="221"/>
    </row>
    <row r="1619" spans="35:35" x14ac:dyDescent="0.35">
      <c r="AI1619" s="221"/>
    </row>
    <row r="1620" spans="35:35" x14ac:dyDescent="0.35">
      <c r="AI1620" s="221"/>
    </row>
    <row r="1621" spans="35:35" x14ac:dyDescent="0.35">
      <c r="AI1621" s="221"/>
    </row>
    <row r="1622" spans="35:35" x14ac:dyDescent="0.35">
      <c r="AI1622" s="221"/>
    </row>
    <row r="1623" spans="35:35" x14ac:dyDescent="0.35">
      <c r="AI1623" s="221"/>
    </row>
    <row r="1624" spans="35:35" x14ac:dyDescent="0.35">
      <c r="AI1624" s="221"/>
    </row>
    <row r="1625" spans="35:35" x14ac:dyDescent="0.35">
      <c r="AI1625" s="221"/>
    </row>
    <row r="1626" spans="35:35" x14ac:dyDescent="0.35">
      <c r="AI1626" s="221"/>
    </row>
    <row r="1627" spans="35:35" x14ac:dyDescent="0.35">
      <c r="AI1627" s="221"/>
    </row>
    <row r="1628" spans="35:35" x14ac:dyDescent="0.35">
      <c r="AI1628" s="221"/>
    </row>
    <row r="1629" spans="35:35" x14ac:dyDescent="0.35">
      <c r="AI1629" s="221"/>
    </row>
    <row r="1630" spans="35:35" x14ac:dyDescent="0.35">
      <c r="AI1630" s="221"/>
    </row>
    <row r="1631" spans="35:35" x14ac:dyDescent="0.35">
      <c r="AI1631" s="221"/>
    </row>
    <row r="1632" spans="35:35" x14ac:dyDescent="0.35">
      <c r="AI1632" s="221"/>
    </row>
    <row r="1633" spans="35:35" x14ac:dyDescent="0.35">
      <c r="AI1633" s="221"/>
    </row>
    <row r="1634" spans="35:35" x14ac:dyDescent="0.35">
      <c r="AI1634" s="221"/>
    </row>
    <row r="1635" spans="35:35" x14ac:dyDescent="0.35">
      <c r="AI1635" s="221"/>
    </row>
    <row r="1636" spans="35:35" x14ac:dyDescent="0.35">
      <c r="AI1636" s="221"/>
    </row>
    <row r="1637" spans="35:35" x14ac:dyDescent="0.35">
      <c r="AI1637" s="221"/>
    </row>
    <row r="1638" spans="35:35" x14ac:dyDescent="0.35">
      <c r="AI1638" s="221"/>
    </row>
    <row r="1639" spans="35:35" x14ac:dyDescent="0.35">
      <c r="AI1639" s="221"/>
    </row>
    <row r="1640" spans="35:35" x14ac:dyDescent="0.35">
      <c r="AI1640" s="221"/>
    </row>
    <row r="1641" spans="35:35" x14ac:dyDescent="0.35">
      <c r="AI1641" s="221"/>
    </row>
    <row r="1642" spans="35:35" x14ac:dyDescent="0.35">
      <c r="AI1642" s="221"/>
    </row>
    <row r="1643" spans="35:35" x14ac:dyDescent="0.35">
      <c r="AI1643" s="221"/>
    </row>
    <row r="1644" spans="35:35" x14ac:dyDescent="0.35">
      <c r="AI1644" s="221"/>
    </row>
    <row r="1645" spans="35:35" x14ac:dyDescent="0.35">
      <c r="AI1645" s="221"/>
    </row>
    <row r="1646" spans="35:35" x14ac:dyDescent="0.35">
      <c r="AI1646" s="221"/>
    </row>
    <row r="1647" spans="35:35" x14ac:dyDescent="0.35">
      <c r="AI1647" s="221"/>
    </row>
    <row r="1648" spans="35:35" x14ac:dyDescent="0.35">
      <c r="AI1648" s="221"/>
    </row>
    <row r="1649" spans="35:35" x14ac:dyDescent="0.35">
      <c r="AI1649" s="221"/>
    </row>
    <row r="1650" spans="35:35" x14ac:dyDescent="0.35">
      <c r="AI1650" s="221"/>
    </row>
    <row r="1651" spans="35:35" x14ac:dyDescent="0.35">
      <c r="AI1651" s="221"/>
    </row>
    <row r="1652" spans="35:35" x14ac:dyDescent="0.35">
      <c r="AI1652" s="221"/>
    </row>
    <row r="1653" spans="35:35" x14ac:dyDescent="0.35">
      <c r="AI1653" s="221"/>
    </row>
    <row r="1654" spans="35:35" x14ac:dyDescent="0.35">
      <c r="AI1654" s="221"/>
    </row>
    <row r="1655" spans="35:35" x14ac:dyDescent="0.35">
      <c r="AI1655" s="221"/>
    </row>
    <row r="1656" spans="35:35" x14ac:dyDescent="0.35">
      <c r="AI1656" s="221"/>
    </row>
    <row r="1657" spans="35:35" x14ac:dyDescent="0.35">
      <c r="AI1657" s="221"/>
    </row>
    <row r="1658" spans="35:35" x14ac:dyDescent="0.35">
      <c r="AI1658" s="221"/>
    </row>
    <row r="1659" spans="35:35" x14ac:dyDescent="0.35">
      <c r="AI1659" s="221"/>
    </row>
    <row r="1660" spans="35:35" x14ac:dyDescent="0.35">
      <c r="AI1660" s="221"/>
    </row>
    <row r="1661" spans="35:35" x14ac:dyDescent="0.35">
      <c r="AI1661" s="221"/>
    </row>
    <row r="1662" spans="35:35" x14ac:dyDescent="0.35">
      <c r="AI1662" s="221"/>
    </row>
    <row r="1663" spans="35:35" x14ac:dyDescent="0.35">
      <c r="AI1663" s="221"/>
    </row>
    <row r="1664" spans="35:35" x14ac:dyDescent="0.35">
      <c r="AI1664" s="221"/>
    </row>
    <row r="1665" spans="35:35" x14ac:dyDescent="0.35">
      <c r="AI1665" s="221"/>
    </row>
    <row r="1666" spans="35:35" x14ac:dyDescent="0.35">
      <c r="AI1666" s="221"/>
    </row>
    <row r="1667" spans="35:35" x14ac:dyDescent="0.35">
      <c r="AI1667" s="221"/>
    </row>
    <row r="1668" spans="35:35" x14ac:dyDescent="0.35">
      <c r="AI1668" s="221"/>
    </row>
    <row r="1669" spans="35:35" x14ac:dyDescent="0.35">
      <c r="AI1669" s="221"/>
    </row>
    <row r="1670" spans="35:35" x14ac:dyDescent="0.35">
      <c r="AI1670" s="221"/>
    </row>
    <row r="1671" spans="35:35" x14ac:dyDescent="0.35">
      <c r="AI1671" s="221"/>
    </row>
    <row r="1672" spans="35:35" x14ac:dyDescent="0.35">
      <c r="AI1672" s="221"/>
    </row>
    <row r="1673" spans="35:35" x14ac:dyDescent="0.35">
      <c r="AI1673" s="221"/>
    </row>
    <row r="1674" spans="35:35" x14ac:dyDescent="0.35">
      <c r="AI1674" s="221"/>
    </row>
    <row r="1675" spans="35:35" x14ac:dyDescent="0.35">
      <c r="AI1675" s="221"/>
    </row>
    <row r="1676" spans="35:35" x14ac:dyDescent="0.35">
      <c r="AI1676" s="221"/>
    </row>
    <row r="1677" spans="35:35" x14ac:dyDescent="0.35">
      <c r="AI1677" s="221"/>
    </row>
    <row r="1678" spans="35:35" x14ac:dyDescent="0.35">
      <c r="AI1678" s="221"/>
    </row>
    <row r="1679" spans="35:35" x14ac:dyDescent="0.35">
      <c r="AI1679" s="221"/>
    </row>
    <row r="1680" spans="35:35" x14ac:dyDescent="0.35">
      <c r="AI1680" s="221"/>
    </row>
    <row r="1681" spans="35:35" x14ac:dyDescent="0.35">
      <c r="AI1681" s="221"/>
    </row>
    <row r="1682" spans="35:35" x14ac:dyDescent="0.35">
      <c r="AI1682" s="221"/>
    </row>
    <row r="1683" spans="35:35" x14ac:dyDescent="0.35">
      <c r="AI1683" s="221"/>
    </row>
    <row r="1684" spans="35:35" x14ac:dyDescent="0.35">
      <c r="AI1684" s="221"/>
    </row>
    <row r="1685" spans="35:35" x14ac:dyDescent="0.35">
      <c r="AI1685" s="221"/>
    </row>
    <row r="1686" spans="35:35" x14ac:dyDescent="0.35">
      <c r="AI1686" s="221"/>
    </row>
    <row r="1687" spans="35:35" x14ac:dyDescent="0.35">
      <c r="AI1687" s="221"/>
    </row>
    <row r="1688" spans="35:35" x14ac:dyDescent="0.35">
      <c r="AI1688" s="221"/>
    </row>
    <row r="1689" spans="35:35" x14ac:dyDescent="0.35">
      <c r="AI1689" s="221"/>
    </row>
    <row r="1690" spans="35:35" x14ac:dyDescent="0.35">
      <c r="AI1690" s="221"/>
    </row>
    <row r="1691" spans="35:35" x14ac:dyDescent="0.35">
      <c r="AI1691" s="221"/>
    </row>
    <row r="1692" spans="35:35" x14ac:dyDescent="0.35">
      <c r="AI1692" s="221"/>
    </row>
    <row r="1693" spans="35:35" x14ac:dyDescent="0.35">
      <c r="AI1693" s="221"/>
    </row>
    <row r="1694" spans="35:35" x14ac:dyDescent="0.35">
      <c r="AI1694" s="221"/>
    </row>
    <row r="1695" spans="35:35" x14ac:dyDescent="0.35">
      <c r="AI1695" s="221"/>
    </row>
    <row r="1696" spans="35:35" x14ac:dyDescent="0.35">
      <c r="AI1696" s="221"/>
    </row>
    <row r="1697" spans="35:35" x14ac:dyDescent="0.35">
      <c r="AI1697" s="221"/>
    </row>
    <row r="1698" spans="35:35" x14ac:dyDescent="0.35">
      <c r="AI1698" s="221"/>
    </row>
    <row r="1699" spans="35:35" x14ac:dyDescent="0.35">
      <c r="AI1699" s="221"/>
    </row>
    <row r="1700" spans="35:35" x14ac:dyDescent="0.35">
      <c r="AI1700" s="221"/>
    </row>
    <row r="1701" spans="35:35" x14ac:dyDescent="0.35">
      <c r="AI1701" s="221"/>
    </row>
    <row r="1702" spans="35:35" x14ac:dyDescent="0.35">
      <c r="AI1702" s="221"/>
    </row>
    <row r="1703" spans="35:35" x14ac:dyDescent="0.35">
      <c r="AI1703" s="221"/>
    </row>
    <row r="1704" spans="35:35" x14ac:dyDescent="0.35">
      <c r="AI1704" s="221"/>
    </row>
    <row r="1705" spans="35:35" x14ac:dyDescent="0.35">
      <c r="AI1705" s="221"/>
    </row>
    <row r="1706" spans="35:35" x14ac:dyDescent="0.35">
      <c r="AI1706" s="221"/>
    </row>
    <row r="1707" spans="35:35" x14ac:dyDescent="0.35">
      <c r="AI1707" s="221"/>
    </row>
    <row r="1708" spans="35:35" x14ac:dyDescent="0.35">
      <c r="AI1708" s="221"/>
    </row>
    <row r="1709" spans="35:35" x14ac:dyDescent="0.35">
      <c r="AI1709" s="221"/>
    </row>
    <row r="1710" spans="35:35" x14ac:dyDescent="0.35">
      <c r="AI1710" s="221"/>
    </row>
    <row r="1711" spans="35:35" x14ac:dyDescent="0.35">
      <c r="AI1711" s="221"/>
    </row>
    <row r="1712" spans="35:35" x14ac:dyDescent="0.35">
      <c r="AI1712" s="221"/>
    </row>
    <row r="1713" spans="35:35" x14ac:dyDescent="0.35">
      <c r="AI1713" s="221"/>
    </row>
    <row r="1714" spans="35:35" x14ac:dyDescent="0.35">
      <c r="AI1714" s="221"/>
    </row>
    <row r="1715" spans="35:35" x14ac:dyDescent="0.35">
      <c r="AI1715" s="221"/>
    </row>
    <row r="1716" spans="35:35" x14ac:dyDescent="0.35">
      <c r="AI1716" s="221"/>
    </row>
    <row r="1717" spans="35:35" x14ac:dyDescent="0.35">
      <c r="AI1717" s="221"/>
    </row>
    <row r="1718" spans="35:35" x14ac:dyDescent="0.35">
      <c r="AI1718" s="221"/>
    </row>
    <row r="1719" spans="35:35" x14ac:dyDescent="0.35">
      <c r="AI1719" s="221"/>
    </row>
    <row r="1720" spans="35:35" x14ac:dyDescent="0.35">
      <c r="AI1720" s="221"/>
    </row>
    <row r="1721" spans="35:35" x14ac:dyDescent="0.35">
      <c r="AI1721" s="221"/>
    </row>
    <row r="1722" spans="35:35" x14ac:dyDescent="0.35">
      <c r="AI1722" s="221"/>
    </row>
    <row r="1723" spans="35:35" x14ac:dyDescent="0.35">
      <c r="AI1723" s="221"/>
    </row>
    <row r="1724" spans="35:35" x14ac:dyDescent="0.35">
      <c r="AI1724" s="221"/>
    </row>
    <row r="1725" spans="35:35" x14ac:dyDescent="0.35">
      <c r="AI1725" s="221"/>
    </row>
    <row r="1726" spans="35:35" x14ac:dyDescent="0.35">
      <c r="AI1726" s="221"/>
    </row>
    <row r="1727" spans="35:35" x14ac:dyDescent="0.35">
      <c r="AI1727" s="221"/>
    </row>
    <row r="1728" spans="35:35" x14ac:dyDescent="0.35">
      <c r="AI1728" s="221"/>
    </row>
    <row r="1729" spans="35:35" x14ac:dyDescent="0.35">
      <c r="AI1729" s="221"/>
    </row>
    <row r="1730" spans="35:35" x14ac:dyDescent="0.35">
      <c r="AI1730" s="221"/>
    </row>
    <row r="1731" spans="35:35" x14ac:dyDescent="0.35">
      <c r="AI1731" s="221"/>
    </row>
    <row r="1732" spans="35:35" x14ac:dyDescent="0.35">
      <c r="AI1732" s="221"/>
    </row>
    <row r="1733" spans="35:35" x14ac:dyDescent="0.35">
      <c r="AI1733" s="221"/>
    </row>
    <row r="1734" spans="35:35" x14ac:dyDescent="0.35">
      <c r="AI1734" s="221"/>
    </row>
    <row r="1735" spans="35:35" x14ac:dyDescent="0.35">
      <c r="AI1735" s="221"/>
    </row>
    <row r="1736" spans="35:35" x14ac:dyDescent="0.35">
      <c r="AI1736" s="221"/>
    </row>
    <row r="1737" spans="35:35" x14ac:dyDescent="0.35">
      <c r="AI1737" s="221"/>
    </row>
    <row r="1738" spans="35:35" x14ac:dyDescent="0.35">
      <c r="AI1738" s="221"/>
    </row>
    <row r="1739" spans="35:35" x14ac:dyDescent="0.35">
      <c r="AI1739" s="221"/>
    </row>
    <row r="1740" spans="35:35" x14ac:dyDescent="0.35">
      <c r="AI1740" s="221"/>
    </row>
    <row r="1741" spans="35:35" x14ac:dyDescent="0.35">
      <c r="AI1741" s="221"/>
    </row>
    <row r="1742" spans="35:35" x14ac:dyDescent="0.35">
      <c r="AI1742" s="221"/>
    </row>
    <row r="1743" spans="35:35" x14ac:dyDescent="0.35">
      <c r="AI1743" s="221"/>
    </row>
    <row r="1744" spans="35:35" x14ac:dyDescent="0.35">
      <c r="AI1744" s="221"/>
    </row>
    <row r="1745" spans="35:35" x14ac:dyDescent="0.35">
      <c r="AI1745" s="221"/>
    </row>
    <row r="1746" spans="35:35" x14ac:dyDescent="0.35">
      <c r="AI1746" s="221"/>
    </row>
    <row r="1747" spans="35:35" x14ac:dyDescent="0.35">
      <c r="AI1747" s="221"/>
    </row>
    <row r="1748" spans="35:35" x14ac:dyDescent="0.35">
      <c r="AI1748" s="221"/>
    </row>
    <row r="1749" spans="35:35" x14ac:dyDescent="0.35">
      <c r="AI1749" s="221"/>
    </row>
    <row r="1750" spans="35:35" x14ac:dyDescent="0.35">
      <c r="AI1750" s="221"/>
    </row>
    <row r="1751" spans="35:35" x14ac:dyDescent="0.35">
      <c r="AI1751" s="221"/>
    </row>
    <row r="1752" spans="35:35" x14ac:dyDescent="0.35">
      <c r="AI1752" s="221"/>
    </row>
    <row r="1753" spans="35:35" x14ac:dyDescent="0.35">
      <c r="AI1753" s="221"/>
    </row>
    <row r="1754" spans="35:35" x14ac:dyDescent="0.35">
      <c r="AI1754" s="221"/>
    </row>
    <row r="1755" spans="35:35" x14ac:dyDescent="0.35">
      <c r="AI1755" s="221"/>
    </row>
    <row r="1756" spans="35:35" x14ac:dyDescent="0.35">
      <c r="AI1756" s="221"/>
    </row>
    <row r="1757" spans="35:35" x14ac:dyDescent="0.35">
      <c r="AI1757" s="221"/>
    </row>
    <row r="1758" spans="35:35" x14ac:dyDescent="0.35">
      <c r="AI1758" s="221"/>
    </row>
    <row r="1759" spans="35:35" x14ac:dyDescent="0.35">
      <c r="AI1759" s="221"/>
    </row>
    <row r="1760" spans="35:35" x14ac:dyDescent="0.35">
      <c r="AI1760" s="221"/>
    </row>
    <row r="1761" spans="35:35" x14ac:dyDescent="0.35">
      <c r="AI1761" s="221"/>
    </row>
    <row r="1762" spans="35:35" x14ac:dyDescent="0.35">
      <c r="AI1762" s="221"/>
    </row>
    <row r="1763" spans="35:35" x14ac:dyDescent="0.35">
      <c r="AI1763" s="221"/>
    </row>
    <row r="1764" spans="35:35" x14ac:dyDescent="0.35">
      <c r="AI1764" s="221"/>
    </row>
    <row r="1765" spans="35:35" x14ac:dyDescent="0.35">
      <c r="AI1765" s="221"/>
    </row>
    <row r="1766" spans="35:35" x14ac:dyDescent="0.35">
      <c r="AI1766" s="221"/>
    </row>
    <row r="1767" spans="35:35" x14ac:dyDescent="0.35">
      <c r="AI1767" s="221"/>
    </row>
    <row r="1768" spans="35:35" x14ac:dyDescent="0.35">
      <c r="AI1768" s="221"/>
    </row>
    <row r="1769" spans="35:35" x14ac:dyDescent="0.35">
      <c r="AI1769" s="221"/>
    </row>
    <row r="1770" spans="35:35" x14ac:dyDescent="0.35">
      <c r="AI1770" s="221"/>
    </row>
    <row r="1771" spans="35:35" x14ac:dyDescent="0.35">
      <c r="AI1771" s="221"/>
    </row>
    <row r="1772" spans="35:35" x14ac:dyDescent="0.35">
      <c r="AI1772" s="221"/>
    </row>
    <row r="1773" spans="35:35" x14ac:dyDescent="0.35">
      <c r="AI1773" s="221"/>
    </row>
    <row r="1774" spans="35:35" x14ac:dyDescent="0.35">
      <c r="AI1774" s="221"/>
    </row>
    <row r="1775" spans="35:35" x14ac:dyDescent="0.35">
      <c r="AI1775" s="221"/>
    </row>
    <row r="1776" spans="35:35" x14ac:dyDescent="0.35">
      <c r="AI1776" s="221"/>
    </row>
    <row r="1777" spans="35:35" x14ac:dyDescent="0.35">
      <c r="AI1777" s="221"/>
    </row>
    <row r="1778" spans="35:35" x14ac:dyDescent="0.35">
      <c r="AI1778" s="221"/>
    </row>
    <row r="1779" spans="35:35" x14ac:dyDescent="0.35">
      <c r="AI1779" s="221"/>
    </row>
    <row r="1780" spans="35:35" x14ac:dyDescent="0.35">
      <c r="AI1780" s="221"/>
    </row>
    <row r="1781" spans="35:35" x14ac:dyDescent="0.35">
      <c r="AI1781" s="221"/>
    </row>
    <row r="1782" spans="35:35" x14ac:dyDescent="0.35">
      <c r="AI1782" s="221"/>
    </row>
    <row r="1783" spans="35:35" x14ac:dyDescent="0.35">
      <c r="AI1783" s="221"/>
    </row>
    <row r="1784" spans="35:35" x14ac:dyDescent="0.35">
      <c r="AI1784" s="221"/>
    </row>
    <row r="1785" spans="35:35" x14ac:dyDescent="0.35">
      <c r="AI1785" s="221"/>
    </row>
    <row r="1786" spans="35:35" x14ac:dyDescent="0.35">
      <c r="AI1786" s="221"/>
    </row>
    <row r="1787" spans="35:35" x14ac:dyDescent="0.35">
      <c r="AI1787" s="221"/>
    </row>
    <row r="1788" spans="35:35" x14ac:dyDescent="0.35">
      <c r="AI1788" s="221"/>
    </row>
    <row r="1789" spans="35:35" x14ac:dyDescent="0.35">
      <c r="AI1789" s="221"/>
    </row>
    <row r="1790" spans="35:35" x14ac:dyDescent="0.35">
      <c r="AI1790" s="221"/>
    </row>
    <row r="1791" spans="35:35" x14ac:dyDescent="0.35">
      <c r="AI1791" s="221"/>
    </row>
    <row r="1792" spans="35:35" x14ac:dyDescent="0.35">
      <c r="AI1792" s="221"/>
    </row>
    <row r="1793" spans="35:35" x14ac:dyDescent="0.35">
      <c r="AI1793" s="221"/>
    </row>
    <row r="1794" spans="35:35" x14ac:dyDescent="0.35">
      <c r="AI1794" s="221"/>
    </row>
    <row r="1795" spans="35:35" x14ac:dyDescent="0.35">
      <c r="AI1795" s="221"/>
    </row>
    <row r="1796" spans="35:35" x14ac:dyDescent="0.35">
      <c r="AI1796" s="221"/>
    </row>
    <row r="1797" spans="35:35" x14ac:dyDescent="0.35">
      <c r="AI1797" s="221"/>
    </row>
    <row r="1798" spans="35:35" x14ac:dyDescent="0.35">
      <c r="AI1798" s="221"/>
    </row>
    <row r="1799" spans="35:35" x14ac:dyDescent="0.35">
      <c r="AI1799" s="221"/>
    </row>
    <row r="1800" spans="35:35" x14ac:dyDescent="0.35">
      <c r="AI1800" s="221"/>
    </row>
    <row r="1801" spans="35:35" x14ac:dyDescent="0.35">
      <c r="AI1801" s="221"/>
    </row>
    <row r="1802" spans="35:35" x14ac:dyDescent="0.35">
      <c r="AI1802" s="221"/>
    </row>
    <row r="1803" spans="35:35" x14ac:dyDescent="0.35">
      <c r="AI1803" s="221"/>
    </row>
    <row r="1804" spans="35:35" x14ac:dyDescent="0.35">
      <c r="AI1804" s="221"/>
    </row>
    <row r="1805" spans="35:35" x14ac:dyDescent="0.35">
      <c r="AI1805" s="221"/>
    </row>
    <row r="1806" spans="35:35" x14ac:dyDescent="0.35">
      <c r="AI1806" s="221"/>
    </row>
    <row r="1807" spans="35:35" x14ac:dyDescent="0.35">
      <c r="AI1807" s="221"/>
    </row>
    <row r="1808" spans="35:35" x14ac:dyDescent="0.35">
      <c r="AI1808" s="221"/>
    </row>
    <row r="1809" spans="35:35" x14ac:dyDescent="0.35">
      <c r="AI1809" s="221"/>
    </row>
    <row r="1810" spans="35:35" x14ac:dyDescent="0.35">
      <c r="AI1810" s="221"/>
    </row>
    <row r="1811" spans="35:35" x14ac:dyDescent="0.35">
      <c r="AI1811" s="221"/>
    </row>
    <row r="1812" spans="35:35" x14ac:dyDescent="0.35">
      <c r="AI1812" s="221"/>
    </row>
    <row r="1813" spans="35:35" x14ac:dyDescent="0.35">
      <c r="AI1813" s="221"/>
    </row>
    <row r="1814" spans="35:35" x14ac:dyDescent="0.35">
      <c r="AI1814" s="221"/>
    </row>
    <row r="1815" spans="35:35" x14ac:dyDescent="0.35">
      <c r="AI1815" s="221"/>
    </row>
    <row r="1816" spans="35:35" x14ac:dyDescent="0.35">
      <c r="AI1816" s="221"/>
    </row>
    <row r="1817" spans="35:35" x14ac:dyDescent="0.35">
      <c r="AI1817" s="221"/>
    </row>
    <row r="1818" spans="35:35" x14ac:dyDescent="0.35">
      <c r="AI1818" s="221"/>
    </row>
    <row r="1819" spans="35:35" x14ac:dyDescent="0.35">
      <c r="AI1819" s="221"/>
    </row>
    <row r="1820" spans="35:35" x14ac:dyDescent="0.35">
      <c r="AI1820" s="221"/>
    </row>
    <row r="1821" spans="35:35" x14ac:dyDescent="0.35">
      <c r="AI1821" s="221"/>
    </row>
    <row r="1822" spans="35:35" x14ac:dyDescent="0.35">
      <c r="AI1822" s="221"/>
    </row>
    <row r="1823" spans="35:35" x14ac:dyDescent="0.35">
      <c r="AI1823" s="221"/>
    </row>
    <row r="1824" spans="35:35" x14ac:dyDescent="0.35">
      <c r="AI1824" s="221"/>
    </row>
    <row r="1825" spans="35:35" x14ac:dyDescent="0.35">
      <c r="AI1825" s="221"/>
    </row>
    <row r="1826" spans="35:35" x14ac:dyDescent="0.35">
      <c r="AI1826" s="221"/>
    </row>
    <row r="1827" spans="35:35" x14ac:dyDescent="0.35">
      <c r="AI1827" s="221"/>
    </row>
    <row r="1828" spans="35:35" x14ac:dyDescent="0.35">
      <c r="AI1828" s="221"/>
    </row>
    <row r="1829" spans="35:35" x14ac:dyDescent="0.35">
      <c r="AI1829" s="221"/>
    </row>
    <row r="1830" spans="35:35" x14ac:dyDescent="0.35">
      <c r="AI1830" s="221"/>
    </row>
    <row r="1831" spans="35:35" x14ac:dyDescent="0.35">
      <c r="AI1831" s="221"/>
    </row>
    <row r="1832" spans="35:35" x14ac:dyDescent="0.35">
      <c r="AI1832" s="221"/>
    </row>
    <row r="1833" spans="35:35" x14ac:dyDescent="0.35">
      <c r="AI1833" s="221"/>
    </row>
    <row r="1834" spans="35:35" x14ac:dyDescent="0.35">
      <c r="AI1834" s="221"/>
    </row>
    <row r="1835" spans="35:35" x14ac:dyDescent="0.35">
      <c r="AI1835" s="221"/>
    </row>
    <row r="1836" spans="35:35" x14ac:dyDescent="0.35">
      <c r="AI1836" s="221"/>
    </row>
    <row r="1837" spans="35:35" x14ac:dyDescent="0.35">
      <c r="AI1837" s="221"/>
    </row>
    <row r="1838" spans="35:35" x14ac:dyDescent="0.35">
      <c r="AI1838" s="221"/>
    </row>
    <row r="1839" spans="35:35" x14ac:dyDescent="0.35">
      <c r="AI1839" s="221"/>
    </row>
    <row r="1840" spans="35:35" x14ac:dyDescent="0.35">
      <c r="AI1840" s="221"/>
    </row>
    <row r="1841" spans="35:35" x14ac:dyDescent="0.35">
      <c r="AI1841" s="221"/>
    </row>
    <row r="1842" spans="35:35" x14ac:dyDescent="0.35">
      <c r="AI1842" s="221"/>
    </row>
    <row r="1843" spans="35:35" x14ac:dyDescent="0.35">
      <c r="AI1843" s="221"/>
    </row>
    <row r="1844" spans="35:35" x14ac:dyDescent="0.35">
      <c r="AI1844" s="221"/>
    </row>
    <row r="1845" spans="35:35" x14ac:dyDescent="0.35">
      <c r="AI1845" s="221"/>
    </row>
    <row r="1846" spans="35:35" x14ac:dyDescent="0.35">
      <c r="AI1846" s="221"/>
    </row>
    <row r="1847" spans="35:35" x14ac:dyDescent="0.35">
      <c r="AI1847" s="221"/>
    </row>
    <row r="1848" spans="35:35" x14ac:dyDescent="0.35">
      <c r="AI1848" s="221"/>
    </row>
    <row r="1849" spans="35:35" x14ac:dyDescent="0.35">
      <c r="AI1849" s="221"/>
    </row>
    <row r="1850" spans="35:35" x14ac:dyDescent="0.35">
      <c r="AI1850" s="221"/>
    </row>
    <row r="1851" spans="35:35" x14ac:dyDescent="0.35">
      <c r="AI1851" s="221"/>
    </row>
    <row r="1852" spans="35:35" x14ac:dyDescent="0.35">
      <c r="AI1852" s="221"/>
    </row>
    <row r="1853" spans="35:35" x14ac:dyDescent="0.35">
      <c r="AI1853" s="221"/>
    </row>
    <row r="1854" spans="35:35" x14ac:dyDescent="0.35">
      <c r="AI1854" s="221"/>
    </row>
    <row r="1855" spans="35:35" x14ac:dyDescent="0.35">
      <c r="AI1855" s="221"/>
    </row>
    <row r="1856" spans="35:35" x14ac:dyDescent="0.35">
      <c r="AI1856" s="221"/>
    </row>
    <row r="1857" spans="35:35" x14ac:dyDescent="0.35">
      <c r="AI1857" s="221"/>
    </row>
    <row r="1858" spans="35:35" x14ac:dyDescent="0.35">
      <c r="AI1858" s="221"/>
    </row>
    <row r="1859" spans="35:35" x14ac:dyDescent="0.35">
      <c r="AI1859" s="221"/>
    </row>
    <row r="1860" spans="35:35" x14ac:dyDescent="0.35">
      <c r="AI1860" s="221"/>
    </row>
    <row r="1861" spans="35:35" x14ac:dyDescent="0.35">
      <c r="AI1861" s="221"/>
    </row>
    <row r="1862" spans="35:35" x14ac:dyDescent="0.35">
      <c r="AI1862" s="221"/>
    </row>
    <row r="1863" spans="35:35" x14ac:dyDescent="0.35">
      <c r="AI1863" s="221"/>
    </row>
    <row r="1864" spans="35:35" x14ac:dyDescent="0.35">
      <c r="AI1864" s="221"/>
    </row>
    <row r="1865" spans="35:35" x14ac:dyDescent="0.35">
      <c r="AI1865" s="221"/>
    </row>
    <row r="1866" spans="35:35" x14ac:dyDescent="0.35">
      <c r="AI1866" s="221"/>
    </row>
    <row r="1867" spans="35:35" x14ac:dyDescent="0.35">
      <c r="AI1867" s="221"/>
    </row>
    <row r="1868" spans="35:35" x14ac:dyDescent="0.35">
      <c r="AI1868" s="221"/>
    </row>
    <row r="1869" spans="35:35" x14ac:dyDescent="0.35">
      <c r="AI1869" s="221"/>
    </row>
    <row r="1870" spans="35:35" x14ac:dyDescent="0.35">
      <c r="AI1870" s="221"/>
    </row>
    <row r="1871" spans="35:35" x14ac:dyDescent="0.35">
      <c r="AI1871" s="221"/>
    </row>
    <row r="1872" spans="35:35" x14ac:dyDescent="0.35">
      <c r="AI1872" s="221"/>
    </row>
    <row r="1873" spans="35:35" x14ac:dyDescent="0.35">
      <c r="AI1873" s="221"/>
    </row>
    <row r="1874" spans="35:35" x14ac:dyDescent="0.35">
      <c r="AI1874" s="221"/>
    </row>
    <row r="1875" spans="35:35" x14ac:dyDescent="0.35">
      <c r="AI1875" s="221"/>
    </row>
    <row r="1876" spans="35:35" x14ac:dyDescent="0.35">
      <c r="AI1876" s="221"/>
    </row>
    <row r="1877" spans="35:35" x14ac:dyDescent="0.35">
      <c r="AI1877" s="221"/>
    </row>
    <row r="1878" spans="35:35" x14ac:dyDescent="0.35">
      <c r="AI1878" s="221"/>
    </row>
    <row r="1879" spans="35:35" x14ac:dyDescent="0.35">
      <c r="AI1879" s="221"/>
    </row>
    <row r="1880" spans="35:35" x14ac:dyDescent="0.35">
      <c r="AI1880" s="221"/>
    </row>
    <row r="1881" spans="35:35" x14ac:dyDescent="0.35">
      <c r="AI1881" s="221"/>
    </row>
    <row r="1882" spans="35:35" x14ac:dyDescent="0.35">
      <c r="AI1882" s="221"/>
    </row>
    <row r="1883" spans="35:35" x14ac:dyDescent="0.35">
      <c r="AI1883" s="221"/>
    </row>
    <row r="1884" spans="35:35" x14ac:dyDescent="0.35">
      <c r="AI1884" s="221"/>
    </row>
    <row r="1885" spans="35:35" x14ac:dyDescent="0.35">
      <c r="AI1885" s="221"/>
    </row>
    <row r="1886" spans="35:35" x14ac:dyDescent="0.35">
      <c r="AI1886" s="221"/>
    </row>
    <row r="1887" spans="35:35" x14ac:dyDescent="0.35">
      <c r="AI1887" s="221"/>
    </row>
    <row r="1888" spans="35:35" x14ac:dyDescent="0.35">
      <c r="AI1888" s="221"/>
    </row>
    <row r="1889" spans="35:35" x14ac:dyDescent="0.35">
      <c r="AI1889" s="221"/>
    </row>
    <row r="1890" spans="35:35" x14ac:dyDescent="0.35">
      <c r="AI1890" s="221"/>
    </row>
    <row r="1891" spans="35:35" x14ac:dyDescent="0.35">
      <c r="AI1891" s="221"/>
    </row>
    <row r="1892" spans="35:35" x14ac:dyDescent="0.35">
      <c r="AI1892" s="221"/>
    </row>
    <row r="1893" spans="35:35" x14ac:dyDescent="0.35">
      <c r="AI1893" s="221"/>
    </row>
    <row r="1894" spans="35:35" x14ac:dyDescent="0.35">
      <c r="AI1894" s="221"/>
    </row>
    <row r="1895" spans="35:35" x14ac:dyDescent="0.35">
      <c r="AI1895" s="221"/>
    </row>
    <row r="1896" spans="35:35" x14ac:dyDescent="0.35">
      <c r="AI1896" s="221"/>
    </row>
    <row r="1897" spans="35:35" x14ac:dyDescent="0.35">
      <c r="AI1897" s="221"/>
    </row>
    <row r="1898" spans="35:35" x14ac:dyDescent="0.35">
      <c r="AI1898" s="221"/>
    </row>
    <row r="1899" spans="35:35" x14ac:dyDescent="0.35">
      <c r="AI1899" s="221"/>
    </row>
    <row r="1900" spans="35:35" x14ac:dyDescent="0.35">
      <c r="AI1900" s="221"/>
    </row>
    <row r="1901" spans="35:35" x14ac:dyDescent="0.35">
      <c r="AI1901" s="221"/>
    </row>
    <row r="1902" spans="35:35" x14ac:dyDescent="0.35">
      <c r="AI1902" s="221"/>
    </row>
    <row r="1903" spans="35:35" x14ac:dyDescent="0.35">
      <c r="AI1903" s="221"/>
    </row>
    <row r="1904" spans="35:35" x14ac:dyDescent="0.35">
      <c r="AI1904" s="221"/>
    </row>
    <row r="1905" spans="35:35" x14ac:dyDescent="0.35">
      <c r="AI1905" s="221"/>
    </row>
    <row r="1906" spans="35:35" x14ac:dyDescent="0.35">
      <c r="AI1906" s="221"/>
    </row>
    <row r="1907" spans="35:35" x14ac:dyDescent="0.35">
      <c r="AI1907" s="221"/>
    </row>
    <row r="1908" spans="35:35" x14ac:dyDescent="0.35">
      <c r="AI1908" s="221"/>
    </row>
    <row r="1909" spans="35:35" x14ac:dyDescent="0.35">
      <c r="AI1909" s="221"/>
    </row>
    <row r="1910" spans="35:35" x14ac:dyDescent="0.35">
      <c r="AI1910" s="221"/>
    </row>
    <row r="1911" spans="35:35" x14ac:dyDescent="0.35">
      <c r="AI1911" s="221"/>
    </row>
    <row r="1912" spans="35:35" x14ac:dyDescent="0.35">
      <c r="AI1912" s="221"/>
    </row>
    <row r="1913" spans="35:35" x14ac:dyDescent="0.35">
      <c r="AI1913" s="221"/>
    </row>
    <row r="1914" spans="35:35" x14ac:dyDescent="0.35">
      <c r="AI1914" s="221"/>
    </row>
    <row r="1915" spans="35:35" x14ac:dyDescent="0.35">
      <c r="AI1915" s="221"/>
    </row>
    <row r="1916" spans="35:35" x14ac:dyDescent="0.35">
      <c r="AI1916" s="221"/>
    </row>
    <row r="1917" spans="35:35" x14ac:dyDescent="0.35">
      <c r="AI1917" s="221"/>
    </row>
    <row r="1918" spans="35:35" x14ac:dyDescent="0.35">
      <c r="AI1918" s="221"/>
    </row>
    <row r="1919" spans="35:35" x14ac:dyDescent="0.35">
      <c r="AI1919" s="221"/>
    </row>
    <row r="1920" spans="35:35" x14ac:dyDescent="0.35">
      <c r="AI1920" s="221"/>
    </row>
    <row r="1921" spans="35:35" x14ac:dyDescent="0.35">
      <c r="AI1921" s="221"/>
    </row>
    <row r="1922" spans="35:35" x14ac:dyDescent="0.35">
      <c r="AI1922" s="221"/>
    </row>
    <row r="1923" spans="35:35" x14ac:dyDescent="0.35">
      <c r="AI1923" s="221"/>
    </row>
    <row r="1924" spans="35:35" x14ac:dyDescent="0.35">
      <c r="AI1924" s="221"/>
    </row>
    <row r="1925" spans="35:35" x14ac:dyDescent="0.35">
      <c r="AI1925" s="221"/>
    </row>
    <row r="1926" spans="35:35" x14ac:dyDescent="0.35">
      <c r="AI1926" s="221"/>
    </row>
    <row r="1927" spans="35:35" x14ac:dyDescent="0.35">
      <c r="AI1927" s="221"/>
    </row>
    <row r="1928" spans="35:35" x14ac:dyDescent="0.35">
      <c r="AI1928" s="221"/>
    </row>
    <row r="1929" spans="35:35" x14ac:dyDescent="0.35">
      <c r="AI1929" s="221"/>
    </row>
    <row r="1930" spans="35:35" x14ac:dyDescent="0.35">
      <c r="AI1930" s="221"/>
    </row>
    <row r="1931" spans="35:35" x14ac:dyDescent="0.35">
      <c r="AI1931" s="221"/>
    </row>
    <row r="1932" spans="35:35" x14ac:dyDescent="0.35">
      <c r="AI1932" s="221"/>
    </row>
    <row r="1933" spans="35:35" x14ac:dyDescent="0.35">
      <c r="AI1933" s="221"/>
    </row>
    <row r="1934" spans="35:35" x14ac:dyDescent="0.35">
      <c r="AI1934" s="221"/>
    </row>
    <row r="1935" spans="35:35" x14ac:dyDescent="0.35">
      <c r="AI1935" s="221"/>
    </row>
    <row r="1936" spans="35:35" x14ac:dyDescent="0.35">
      <c r="AI1936" s="221"/>
    </row>
    <row r="1937" spans="35:35" x14ac:dyDescent="0.35">
      <c r="AI1937" s="221"/>
    </row>
    <row r="1938" spans="35:35" x14ac:dyDescent="0.35">
      <c r="AI1938" s="221"/>
    </row>
    <row r="1939" spans="35:35" x14ac:dyDescent="0.35">
      <c r="AI1939" s="221"/>
    </row>
    <row r="1940" spans="35:35" x14ac:dyDescent="0.35">
      <c r="AI1940" s="221"/>
    </row>
    <row r="1941" spans="35:35" x14ac:dyDescent="0.35">
      <c r="AI1941" s="221"/>
    </row>
    <row r="1942" spans="35:35" x14ac:dyDescent="0.35">
      <c r="AI1942" s="221"/>
    </row>
    <row r="1943" spans="35:35" x14ac:dyDescent="0.35">
      <c r="AI1943" s="221"/>
    </row>
    <row r="1944" spans="35:35" x14ac:dyDescent="0.35">
      <c r="AI1944" s="221"/>
    </row>
    <row r="1945" spans="35:35" x14ac:dyDescent="0.35">
      <c r="AI1945" s="221"/>
    </row>
    <row r="1946" spans="35:35" x14ac:dyDescent="0.35">
      <c r="AI1946" s="221"/>
    </row>
    <row r="1947" spans="35:35" x14ac:dyDescent="0.35">
      <c r="AI1947" s="221"/>
    </row>
    <row r="1948" spans="35:35" x14ac:dyDescent="0.35">
      <c r="AI1948" s="221"/>
    </row>
    <row r="1949" spans="35:35" x14ac:dyDescent="0.35">
      <c r="AI1949" s="221"/>
    </row>
    <row r="1950" spans="35:35" x14ac:dyDescent="0.35">
      <c r="AI1950" s="221"/>
    </row>
    <row r="1951" spans="35:35" x14ac:dyDescent="0.35">
      <c r="AI1951" s="221"/>
    </row>
    <row r="1952" spans="35:35" x14ac:dyDescent="0.35">
      <c r="AI1952" s="221"/>
    </row>
    <row r="1953" spans="35:35" x14ac:dyDescent="0.35">
      <c r="AI1953" s="221"/>
    </row>
    <row r="1954" spans="35:35" x14ac:dyDescent="0.35">
      <c r="AI1954" s="221"/>
    </row>
    <row r="1955" spans="35:35" x14ac:dyDescent="0.35">
      <c r="AI1955" s="221"/>
    </row>
    <row r="1956" spans="35:35" x14ac:dyDescent="0.35">
      <c r="AI1956" s="221"/>
    </row>
    <row r="1957" spans="35:35" x14ac:dyDescent="0.35">
      <c r="AI1957" s="221"/>
    </row>
    <row r="1958" spans="35:35" x14ac:dyDescent="0.35">
      <c r="AI1958" s="221"/>
    </row>
    <row r="1959" spans="35:35" x14ac:dyDescent="0.35">
      <c r="AI1959" s="221"/>
    </row>
    <row r="1960" spans="35:35" x14ac:dyDescent="0.35">
      <c r="AI1960" s="221"/>
    </row>
    <row r="1961" spans="35:35" x14ac:dyDescent="0.35">
      <c r="AI1961" s="221"/>
    </row>
    <row r="1962" spans="35:35" x14ac:dyDescent="0.35">
      <c r="AI1962" s="221"/>
    </row>
    <row r="1963" spans="35:35" x14ac:dyDescent="0.35">
      <c r="AI1963" s="221"/>
    </row>
    <row r="1964" spans="35:35" x14ac:dyDescent="0.35">
      <c r="AI1964" s="221"/>
    </row>
    <row r="1965" spans="35:35" x14ac:dyDescent="0.35">
      <c r="AI1965" s="221"/>
    </row>
    <row r="1966" spans="35:35" x14ac:dyDescent="0.35">
      <c r="AI1966" s="221"/>
    </row>
    <row r="1967" spans="35:35" x14ac:dyDescent="0.35">
      <c r="AI1967" s="221"/>
    </row>
    <row r="1968" spans="35:35" x14ac:dyDescent="0.35">
      <c r="AI1968" s="221"/>
    </row>
    <row r="1969" spans="35:35" x14ac:dyDescent="0.35">
      <c r="AI1969" s="221"/>
    </row>
    <row r="1970" spans="35:35" x14ac:dyDescent="0.35">
      <c r="AI1970" s="221"/>
    </row>
    <row r="1971" spans="35:35" x14ac:dyDescent="0.35">
      <c r="AI1971" s="221"/>
    </row>
    <row r="1972" spans="35:35" x14ac:dyDescent="0.35">
      <c r="AI1972" s="221"/>
    </row>
    <row r="1973" spans="35:35" x14ac:dyDescent="0.35">
      <c r="AI1973" s="221"/>
    </row>
    <row r="1974" spans="35:35" x14ac:dyDescent="0.35">
      <c r="AI1974" s="221"/>
    </row>
    <row r="1975" spans="35:35" x14ac:dyDescent="0.35">
      <c r="AI1975" s="221"/>
    </row>
    <row r="1976" spans="35:35" x14ac:dyDescent="0.35">
      <c r="AI1976" s="221"/>
    </row>
    <row r="1977" spans="35:35" x14ac:dyDescent="0.35">
      <c r="AI1977" s="221"/>
    </row>
    <row r="1978" spans="35:35" x14ac:dyDescent="0.35">
      <c r="AI1978" s="221"/>
    </row>
    <row r="1979" spans="35:35" x14ac:dyDescent="0.35">
      <c r="AI1979" s="221"/>
    </row>
    <row r="1980" spans="35:35" x14ac:dyDescent="0.35">
      <c r="AI1980" s="221"/>
    </row>
    <row r="1981" spans="35:35" x14ac:dyDescent="0.35">
      <c r="AI1981" s="221"/>
    </row>
    <row r="1982" spans="35:35" x14ac:dyDescent="0.35">
      <c r="AI1982" s="221"/>
    </row>
    <row r="1983" spans="35:35" x14ac:dyDescent="0.35">
      <c r="AI1983" s="221"/>
    </row>
    <row r="1984" spans="35:35" x14ac:dyDescent="0.35">
      <c r="AI1984" s="221"/>
    </row>
    <row r="1985" spans="35:35" x14ac:dyDescent="0.35">
      <c r="AI1985" s="221"/>
    </row>
    <row r="1986" spans="35:35" x14ac:dyDescent="0.35">
      <c r="AI1986" s="221"/>
    </row>
    <row r="1987" spans="35:35" x14ac:dyDescent="0.35">
      <c r="AI1987" s="221"/>
    </row>
    <row r="1988" spans="35:35" x14ac:dyDescent="0.35">
      <c r="AI1988" s="221"/>
    </row>
    <row r="1989" spans="35:35" x14ac:dyDescent="0.35">
      <c r="AI1989" s="221"/>
    </row>
    <row r="1990" spans="35:35" x14ac:dyDescent="0.35">
      <c r="AI1990" s="221"/>
    </row>
    <row r="1991" spans="35:35" x14ac:dyDescent="0.35">
      <c r="AI1991" s="221"/>
    </row>
    <row r="1992" spans="35:35" x14ac:dyDescent="0.35">
      <c r="AI1992" s="221"/>
    </row>
    <row r="1993" spans="35:35" x14ac:dyDescent="0.35">
      <c r="AI1993" s="221"/>
    </row>
    <row r="1994" spans="35:35" x14ac:dyDescent="0.35">
      <c r="AI1994" s="221"/>
    </row>
    <row r="1995" spans="35:35" x14ac:dyDescent="0.35">
      <c r="AI1995" s="221"/>
    </row>
    <row r="1996" spans="35:35" x14ac:dyDescent="0.35">
      <c r="AI1996" s="221"/>
    </row>
    <row r="1997" spans="35:35" x14ac:dyDescent="0.35">
      <c r="AI1997" s="221"/>
    </row>
    <row r="1998" spans="35:35" x14ac:dyDescent="0.35">
      <c r="AI1998" s="221"/>
    </row>
    <row r="1999" spans="35:35" x14ac:dyDescent="0.35">
      <c r="AI1999" s="221"/>
    </row>
    <row r="2000" spans="35:35" x14ac:dyDescent="0.35">
      <c r="AI2000" s="221"/>
    </row>
    <row r="2001" spans="35:35" x14ac:dyDescent="0.35">
      <c r="AI2001" s="221"/>
    </row>
    <row r="2002" spans="35:35" x14ac:dyDescent="0.35">
      <c r="AI2002" s="221"/>
    </row>
    <row r="2003" spans="35:35" x14ac:dyDescent="0.35">
      <c r="AI2003" s="221"/>
    </row>
    <row r="2004" spans="35:35" x14ac:dyDescent="0.35">
      <c r="AI2004" s="221"/>
    </row>
    <row r="2005" spans="35:35" x14ac:dyDescent="0.35">
      <c r="AI2005" s="221"/>
    </row>
    <row r="2006" spans="35:35" x14ac:dyDescent="0.35">
      <c r="AI2006" s="221"/>
    </row>
    <row r="2007" spans="35:35" x14ac:dyDescent="0.35">
      <c r="AI2007" s="221"/>
    </row>
    <row r="2008" spans="35:35" x14ac:dyDescent="0.35">
      <c r="AI2008" s="221"/>
    </row>
    <row r="2009" spans="35:35" x14ac:dyDescent="0.35">
      <c r="AI2009" s="221"/>
    </row>
    <row r="2010" spans="35:35" x14ac:dyDescent="0.35">
      <c r="AI2010" s="221"/>
    </row>
    <row r="2011" spans="35:35" x14ac:dyDescent="0.35">
      <c r="AI2011" s="221"/>
    </row>
    <row r="2012" spans="35:35" x14ac:dyDescent="0.35">
      <c r="AI2012" s="221"/>
    </row>
    <row r="2013" spans="35:35" x14ac:dyDescent="0.35">
      <c r="AI2013" s="221"/>
    </row>
    <row r="2014" spans="35:35" x14ac:dyDescent="0.35">
      <c r="AI2014" s="221"/>
    </row>
    <row r="2015" spans="35:35" x14ac:dyDescent="0.35">
      <c r="AI2015" s="221"/>
    </row>
    <row r="2016" spans="35:35" x14ac:dyDescent="0.35">
      <c r="AI2016" s="221"/>
    </row>
    <row r="2017" spans="35:35" x14ac:dyDescent="0.35">
      <c r="AI2017" s="221"/>
    </row>
    <row r="2018" spans="35:35" x14ac:dyDescent="0.35">
      <c r="AI2018" s="221"/>
    </row>
    <row r="2019" spans="35:35" x14ac:dyDescent="0.35">
      <c r="AI2019" s="221"/>
    </row>
    <row r="2020" spans="35:35" x14ac:dyDescent="0.35">
      <c r="AI2020" s="221"/>
    </row>
    <row r="2021" spans="35:35" x14ac:dyDescent="0.35">
      <c r="AI2021" s="221"/>
    </row>
    <row r="2022" spans="35:35" x14ac:dyDescent="0.35">
      <c r="AI2022" s="221"/>
    </row>
    <row r="2023" spans="35:35" x14ac:dyDescent="0.35">
      <c r="AI2023" s="221"/>
    </row>
    <row r="2024" spans="35:35" x14ac:dyDescent="0.35">
      <c r="AI2024" s="221"/>
    </row>
    <row r="2025" spans="35:35" x14ac:dyDescent="0.35">
      <c r="AI2025" s="221"/>
    </row>
    <row r="2026" spans="35:35" x14ac:dyDescent="0.35">
      <c r="AI2026" s="221"/>
    </row>
    <row r="2027" spans="35:35" x14ac:dyDescent="0.35">
      <c r="AI2027" s="221"/>
    </row>
    <row r="2028" spans="35:35" x14ac:dyDescent="0.35">
      <c r="AI2028" s="221"/>
    </row>
    <row r="2029" spans="35:35" x14ac:dyDescent="0.35">
      <c r="AI2029" s="221"/>
    </row>
    <row r="2030" spans="35:35" x14ac:dyDescent="0.35">
      <c r="AI2030" s="221"/>
    </row>
    <row r="2031" spans="35:35" x14ac:dyDescent="0.35">
      <c r="AI2031" s="221"/>
    </row>
    <row r="2032" spans="35:35" x14ac:dyDescent="0.35">
      <c r="AI2032" s="221"/>
    </row>
    <row r="2033" spans="35:35" x14ac:dyDescent="0.35">
      <c r="AI2033" s="221"/>
    </row>
    <row r="2034" spans="35:35" x14ac:dyDescent="0.35">
      <c r="AI2034" s="221"/>
    </row>
    <row r="2035" spans="35:35" x14ac:dyDescent="0.35">
      <c r="AI2035" s="221"/>
    </row>
    <row r="2036" spans="35:35" x14ac:dyDescent="0.35">
      <c r="AI2036" s="221"/>
    </row>
    <row r="2037" spans="35:35" x14ac:dyDescent="0.35">
      <c r="AI2037" s="221"/>
    </row>
    <row r="2038" spans="35:35" x14ac:dyDescent="0.35">
      <c r="AI2038" s="221"/>
    </row>
    <row r="2039" spans="35:35" x14ac:dyDescent="0.35">
      <c r="AI2039" s="221"/>
    </row>
    <row r="2040" spans="35:35" x14ac:dyDescent="0.35">
      <c r="AI2040" s="221"/>
    </row>
    <row r="2041" spans="35:35" x14ac:dyDescent="0.35">
      <c r="AI2041" s="221"/>
    </row>
    <row r="2042" spans="35:35" x14ac:dyDescent="0.35">
      <c r="AI2042" s="221"/>
    </row>
    <row r="2043" spans="35:35" x14ac:dyDescent="0.35">
      <c r="AI2043" s="221"/>
    </row>
    <row r="2044" spans="35:35" x14ac:dyDescent="0.35">
      <c r="AI2044" s="221"/>
    </row>
    <row r="2045" spans="35:35" x14ac:dyDescent="0.35">
      <c r="AI2045" s="221"/>
    </row>
    <row r="2046" spans="35:35" x14ac:dyDescent="0.35">
      <c r="AI2046" s="221"/>
    </row>
    <row r="2047" spans="35:35" x14ac:dyDescent="0.35">
      <c r="AI2047" s="221"/>
    </row>
    <row r="2048" spans="35:35" x14ac:dyDescent="0.35">
      <c r="AI2048" s="221"/>
    </row>
    <row r="2049" spans="35:35" x14ac:dyDescent="0.35">
      <c r="AI2049" s="221"/>
    </row>
    <row r="2050" spans="35:35" x14ac:dyDescent="0.35">
      <c r="AI2050" s="221"/>
    </row>
    <row r="2051" spans="35:35" x14ac:dyDescent="0.35">
      <c r="AI2051" s="221"/>
    </row>
    <row r="2052" spans="35:35" x14ac:dyDescent="0.35">
      <c r="AI2052" s="221"/>
    </row>
    <row r="2053" spans="35:35" x14ac:dyDescent="0.35">
      <c r="AI2053" s="221"/>
    </row>
    <row r="2054" spans="35:35" x14ac:dyDescent="0.35">
      <c r="AI2054" s="221"/>
    </row>
    <row r="2055" spans="35:35" x14ac:dyDescent="0.35">
      <c r="AI2055" s="221"/>
    </row>
    <row r="2056" spans="35:35" x14ac:dyDescent="0.35">
      <c r="AI2056" s="221"/>
    </row>
    <row r="2057" spans="35:35" x14ac:dyDescent="0.35">
      <c r="AI2057" s="221"/>
    </row>
    <row r="2058" spans="35:35" x14ac:dyDescent="0.35">
      <c r="AI2058" s="221"/>
    </row>
    <row r="2059" spans="35:35" x14ac:dyDescent="0.35">
      <c r="AI2059" s="221"/>
    </row>
    <row r="2060" spans="35:35" x14ac:dyDescent="0.35">
      <c r="AI2060" s="221"/>
    </row>
    <row r="2061" spans="35:35" x14ac:dyDescent="0.35">
      <c r="AI2061" s="221"/>
    </row>
    <row r="2062" spans="35:35" x14ac:dyDescent="0.35">
      <c r="AI2062" s="221"/>
    </row>
    <row r="2063" spans="35:35" x14ac:dyDescent="0.35">
      <c r="AI2063" s="221"/>
    </row>
    <row r="2064" spans="35:35" x14ac:dyDescent="0.35">
      <c r="AI2064" s="221"/>
    </row>
    <row r="2065" spans="35:35" x14ac:dyDescent="0.35">
      <c r="AI2065" s="221"/>
    </row>
    <row r="2066" spans="35:35" x14ac:dyDescent="0.35">
      <c r="AI2066" s="221"/>
    </row>
    <row r="2067" spans="35:35" x14ac:dyDescent="0.35">
      <c r="AI2067" s="221"/>
    </row>
    <row r="2068" spans="35:35" x14ac:dyDescent="0.35">
      <c r="AI2068" s="221"/>
    </row>
    <row r="2069" spans="35:35" x14ac:dyDescent="0.35">
      <c r="AI2069" s="221"/>
    </row>
    <row r="2070" spans="35:35" x14ac:dyDescent="0.35">
      <c r="AI2070" s="221"/>
    </row>
    <row r="2071" spans="35:35" x14ac:dyDescent="0.35">
      <c r="AI2071" s="221"/>
    </row>
    <row r="2072" spans="35:35" x14ac:dyDescent="0.35">
      <c r="AI2072" s="221"/>
    </row>
    <row r="2073" spans="35:35" x14ac:dyDescent="0.35">
      <c r="AI2073" s="221"/>
    </row>
    <row r="2074" spans="35:35" x14ac:dyDescent="0.35">
      <c r="AI2074" s="221"/>
    </row>
    <row r="2075" spans="35:35" x14ac:dyDescent="0.35">
      <c r="AI2075" s="221"/>
    </row>
    <row r="2076" spans="35:35" x14ac:dyDescent="0.35">
      <c r="AI2076" s="221"/>
    </row>
    <row r="2077" spans="35:35" x14ac:dyDescent="0.35">
      <c r="AI2077" s="221"/>
    </row>
    <row r="2078" spans="35:35" x14ac:dyDescent="0.35">
      <c r="AI2078" s="221"/>
    </row>
    <row r="2079" spans="35:35" x14ac:dyDescent="0.35">
      <c r="AI2079" s="221"/>
    </row>
    <row r="2080" spans="35:35" x14ac:dyDescent="0.35">
      <c r="AI2080" s="221"/>
    </row>
    <row r="2081" spans="35:35" x14ac:dyDescent="0.35">
      <c r="AI2081" s="221"/>
    </row>
    <row r="2082" spans="35:35" x14ac:dyDescent="0.35">
      <c r="AI2082" s="221"/>
    </row>
    <row r="2083" spans="35:35" x14ac:dyDescent="0.35">
      <c r="AI2083" s="221"/>
    </row>
    <row r="2084" spans="35:35" x14ac:dyDescent="0.35">
      <c r="AI2084" s="221"/>
    </row>
    <row r="2085" spans="35:35" x14ac:dyDescent="0.35">
      <c r="AI2085" s="221"/>
    </row>
    <row r="2086" spans="35:35" x14ac:dyDescent="0.35">
      <c r="AI2086" s="221"/>
    </row>
    <row r="2087" spans="35:35" x14ac:dyDescent="0.35">
      <c r="AI2087" s="221"/>
    </row>
    <row r="2088" spans="35:35" x14ac:dyDescent="0.35">
      <c r="AI2088" s="221"/>
    </row>
    <row r="2089" spans="35:35" x14ac:dyDescent="0.35">
      <c r="AI2089" s="221"/>
    </row>
    <row r="2090" spans="35:35" x14ac:dyDescent="0.35">
      <c r="AI2090" s="221"/>
    </row>
    <row r="2091" spans="35:35" x14ac:dyDescent="0.35">
      <c r="AI2091" s="221"/>
    </row>
    <row r="2092" spans="35:35" x14ac:dyDescent="0.35">
      <c r="AI2092" s="221"/>
    </row>
    <row r="2093" spans="35:35" x14ac:dyDescent="0.35">
      <c r="AI2093" s="221"/>
    </row>
    <row r="2094" spans="35:35" x14ac:dyDescent="0.35">
      <c r="AI2094" s="221"/>
    </row>
    <row r="2095" spans="35:35" x14ac:dyDescent="0.35">
      <c r="AI2095" s="221"/>
    </row>
    <row r="2096" spans="35:35" x14ac:dyDescent="0.35">
      <c r="AI2096" s="221"/>
    </row>
    <row r="2097" spans="35:35" x14ac:dyDescent="0.35">
      <c r="AI2097" s="221"/>
    </row>
    <row r="2098" spans="35:35" x14ac:dyDescent="0.35">
      <c r="AI2098" s="221"/>
    </row>
    <row r="2099" spans="35:35" x14ac:dyDescent="0.35">
      <c r="AI2099" s="221"/>
    </row>
    <row r="2100" spans="35:35" x14ac:dyDescent="0.35">
      <c r="AI2100" s="221"/>
    </row>
    <row r="2101" spans="35:35" x14ac:dyDescent="0.35">
      <c r="AI2101" s="221"/>
    </row>
    <row r="2102" spans="35:35" x14ac:dyDescent="0.35">
      <c r="AI2102" s="221"/>
    </row>
    <row r="2103" spans="35:35" x14ac:dyDescent="0.35">
      <c r="AI2103" s="221"/>
    </row>
    <row r="2104" spans="35:35" x14ac:dyDescent="0.35">
      <c r="AI2104" s="221"/>
    </row>
    <row r="2105" spans="35:35" x14ac:dyDescent="0.35">
      <c r="AI2105" s="221"/>
    </row>
    <row r="2106" spans="35:35" x14ac:dyDescent="0.35">
      <c r="AI2106" s="221"/>
    </row>
    <row r="2107" spans="35:35" x14ac:dyDescent="0.35">
      <c r="AI2107" s="221"/>
    </row>
    <row r="2108" spans="35:35" x14ac:dyDescent="0.35">
      <c r="AI2108" s="221"/>
    </row>
    <row r="2109" spans="35:35" x14ac:dyDescent="0.35">
      <c r="AI2109" s="221"/>
    </row>
    <row r="2110" spans="35:35" x14ac:dyDescent="0.35">
      <c r="AI2110" s="221"/>
    </row>
    <row r="2111" spans="35:35" x14ac:dyDescent="0.35">
      <c r="AI2111" s="221"/>
    </row>
    <row r="2112" spans="35:35" x14ac:dyDescent="0.35">
      <c r="AI2112" s="221"/>
    </row>
    <row r="2113" spans="35:35" x14ac:dyDescent="0.35">
      <c r="AI2113" s="221"/>
    </row>
    <row r="2114" spans="35:35" x14ac:dyDescent="0.35">
      <c r="AI2114" s="221"/>
    </row>
    <row r="2115" spans="35:35" x14ac:dyDescent="0.35">
      <c r="AI2115" s="221"/>
    </row>
    <row r="2116" spans="35:35" x14ac:dyDescent="0.35">
      <c r="AI2116" s="221"/>
    </row>
    <row r="2117" spans="35:35" x14ac:dyDescent="0.35">
      <c r="AI2117" s="221"/>
    </row>
    <row r="2118" spans="35:35" x14ac:dyDescent="0.35">
      <c r="AI2118" s="221"/>
    </row>
    <row r="2119" spans="35:35" x14ac:dyDescent="0.35">
      <c r="AI2119" s="221"/>
    </row>
    <row r="2120" spans="35:35" x14ac:dyDescent="0.35">
      <c r="AI2120" s="221"/>
    </row>
    <row r="2121" spans="35:35" x14ac:dyDescent="0.35">
      <c r="AI2121" s="221"/>
    </row>
    <row r="2122" spans="35:35" x14ac:dyDescent="0.35">
      <c r="AI2122" s="221"/>
    </row>
    <row r="2123" spans="35:35" x14ac:dyDescent="0.35">
      <c r="AI2123" s="221"/>
    </row>
    <row r="2124" spans="35:35" x14ac:dyDescent="0.35">
      <c r="AI2124" s="221"/>
    </row>
    <row r="2125" spans="35:35" x14ac:dyDescent="0.35">
      <c r="AI2125" s="221"/>
    </row>
    <row r="2126" spans="35:35" x14ac:dyDescent="0.35">
      <c r="AI2126" s="221"/>
    </row>
    <row r="2127" spans="35:35" x14ac:dyDescent="0.35">
      <c r="AI2127" s="221"/>
    </row>
    <row r="2128" spans="35:35" x14ac:dyDescent="0.35">
      <c r="AI2128" s="221"/>
    </row>
    <row r="2129" spans="35:35" x14ac:dyDescent="0.35">
      <c r="AI2129" s="221"/>
    </row>
    <row r="2130" spans="35:35" x14ac:dyDescent="0.35">
      <c r="AI2130" s="221"/>
    </row>
    <row r="2131" spans="35:35" x14ac:dyDescent="0.35">
      <c r="AI2131" s="221"/>
    </row>
    <row r="2132" spans="35:35" x14ac:dyDescent="0.35">
      <c r="AI2132" s="221"/>
    </row>
    <row r="2133" spans="35:35" x14ac:dyDescent="0.35">
      <c r="AI2133" s="221"/>
    </row>
    <row r="2134" spans="35:35" x14ac:dyDescent="0.35">
      <c r="AI2134" s="221"/>
    </row>
    <row r="2135" spans="35:35" x14ac:dyDescent="0.35">
      <c r="AI2135" s="221"/>
    </row>
    <row r="2136" spans="35:35" x14ac:dyDescent="0.35">
      <c r="AI2136" s="221"/>
    </row>
    <row r="2137" spans="35:35" x14ac:dyDescent="0.35">
      <c r="AI2137" s="221"/>
    </row>
    <row r="2138" spans="35:35" x14ac:dyDescent="0.35">
      <c r="AI2138" s="221"/>
    </row>
    <row r="2139" spans="35:35" x14ac:dyDescent="0.35">
      <c r="AI2139" s="221"/>
    </row>
    <row r="2140" spans="35:35" x14ac:dyDescent="0.35">
      <c r="AI2140" s="221"/>
    </row>
    <row r="2141" spans="35:35" x14ac:dyDescent="0.35">
      <c r="AI2141" s="221"/>
    </row>
    <row r="2142" spans="35:35" x14ac:dyDescent="0.35">
      <c r="AI2142" s="221"/>
    </row>
    <row r="2143" spans="35:35" x14ac:dyDescent="0.35">
      <c r="AI2143" s="221"/>
    </row>
    <row r="2144" spans="35:35" x14ac:dyDescent="0.35">
      <c r="AI2144" s="221"/>
    </row>
    <row r="2145" spans="35:35" x14ac:dyDescent="0.35">
      <c r="AI2145" s="221"/>
    </row>
    <row r="2146" spans="35:35" x14ac:dyDescent="0.35">
      <c r="AI2146" s="221"/>
    </row>
    <row r="2147" spans="35:35" x14ac:dyDescent="0.35">
      <c r="AI2147" s="221"/>
    </row>
    <row r="2148" spans="35:35" x14ac:dyDescent="0.35">
      <c r="AI2148" s="221"/>
    </row>
    <row r="2149" spans="35:35" x14ac:dyDescent="0.35">
      <c r="AI2149" s="221"/>
    </row>
    <row r="2150" spans="35:35" x14ac:dyDescent="0.35">
      <c r="AI2150" s="221"/>
    </row>
    <row r="2151" spans="35:35" x14ac:dyDescent="0.35">
      <c r="AI2151" s="221"/>
    </row>
    <row r="2152" spans="35:35" x14ac:dyDescent="0.35">
      <c r="AI2152" s="221"/>
    </row>
    <row r="2153" spans="35:35" x14ac:dyDescent="0.35">
      <c r="AI2153" s="221"/>
    </row>
    <row r="2154" spans="35:35" x14ac:dyDescent="0.35">
      <c r="AI2154" s="221"/>
    </row>
    <row r="2155" spans="35:35" x14ac:dyDescent="0.35">
      <c r="AI2155" s="221"/>
    </row>
    <row r="2156" spans="35:35" x14ac:dyDescent="0.35">
      <c r="AI2156" s="221"/>
    </row>
    <row r="2157" spans="35:35" x14ac:dyDescent="0.35">
      <c r="AI2157" s="221"/>
    </row>
    <row r="2158" spans="35:35" x14ac:dyDescent="0.35">
      <c r="AI2158" s="221"/>
    </row>
    <row r="2159" spans="35:35" x14ac:dyDescent="0.35">
      <c r="AI2159" s="221"/>
    </row>
    <row r="2160" spans="35:35" x14ac:dyDescent="0.35">
      <c r="AI2160" s="221"/>
    </row>
    <row r="2161" spans="35:35" x14ac:dyDescent="0.35">
      <c r="AI2161" s="221"/>
    </row>
    <row r="2162" spans="35:35" x14ac:dyDescent="0.35">
      <c r="AI2162" s="221"/>
    </row>
    <row r="2163" spans="35:35" x14ac:dyDescent="0.35">
      <c r="AI2163" s="221"/>
    </row>
    <row r="2164" spans="35:35" x14ac:dyDescent="0.35">
      <c r="AI2164" s="221"/>
    </row>
    <row r="2165" spans="35:35" x14ac:dyDescent="0.35">
      <c r="AI2165" s="221"/>
    </row>
    <row r="2166" spans="35:35" x14ac:dyDescent="0.35">
      <c r="AI2166" s="221"/>
    </row>
    <row r="2167" spans="35:35" x14ac:dyDescent="0.35">
      <c r="AI2167" s="221"/>
    </row>
    <row r="2168" spans="35:35" x14ac:dyDescent="0.35">
      <c r="AI2168" s="221"/>
    </row>
    <row r="2169" spans="35:35" x14ac:dyDescent="0.35">
      <c r="AI2169" s="221"/>
    </row>
    <row r="2170" spans="35:35" x14ac:dyDescent="0.35">
      <c r="AI2170" s="221"/>
    </row>
    <row r="2171" spans="35:35" x14ac:dyDescent="0.35">
      <c r="AI2171" s="221"/>
    </row>
    <row r="2172" spans="35:35" x14ac:dyDescent="0.35">
      <c r="AI2172" s="221"/>
    </row>
    <row r="2173" spans="35:35" x14ac:dyDescent="0.35">
      <c r="AI2173" s="221"/>
    </row>
    <row r="2174" spans="35:35" x14ac:dyDescent="0.35">
      <c r="AI2174" s="221"/>
    </row>
    <row r="2175" spans="35:35" x14ac:dyDescent="0.35">
      <c r="AI2175" s="221"/>
    </row>
    <row r="2176" spans="35:35" x14ac:dyDescent="0.35">
      <c r="AI2176" s="221"/>
    </row>
    <row r="2177" spans="35:35" x14ac:dyDescent="0.35">
      <c r="AI2177" s="221"/>
    </row>
    <row r="2178" spans="35:35" x14ac:dyDescent="0.35">
      <c r="AI2178" s="221"/>
    </row>
    <row r="2179" spans="35:35" x14ac:dyDescent="0.35">
      <c r="AI2179" s="221"/>
    </row>
    <row r="2180" spans="35:35" x14ac:dyDescent="0.35">
      <c r="AI2180" s="221"/>
    </row>
    <row r="2181" spans="35:35" x14ac:dyDescent="0.35">
      <c r="AI2181" s="221"/>
    </row>
    <row r="2182" spans="35:35" x14ac:dyDescent="0.35">
      <c r="AI2182" s="221"/>
    </row>
    <row r="2183" spans="35:35" x14ac:dyDescent="0.35">
      <c r="AI2183" s="221"/>
    </row>
    <row r="2184" spans="35:35" x14ac:dyDescent="0.35">
      <c r="AI2184" s="221"/>
    </row>
    <row r="2185" spans="35:35" x14ac:dyDescent="0.35">
      <c r="AI2185" s="221"/>
    </row>
    <row r="2186" spans="35:35" x14ac:dyDescent="0.35">
      <c r="AI2186" s="221"/>
    </row>
    <row r="2187" spans="35:35" x14ac:dyDescent="0.35">
      <c r="AI2187" s="221"/>
    </row>
    <row r="2188" spans="35:35" x14ac:dyDescent="0.35">
      <c r="AI2188" s="221"/>
    </row>
    <row r="2189" spans="35:35" x14ac:dyDescent="0.35">
      <c r="AI2189" s="221"/>
    </row>
    <row r="2190" spans="35:35" x14ac:dyDescent="0.35">
      <c r="AI2190" s="221"/>
    </row>
    <row r="2191" spans="35:35" x14ac:dyDescent="0.35">
      <c r="AI2191" s="221"/>
    </row>
    <row r="2192" spans="35:35" x14ac:dyDescent="0.35">
      <c r="AI2192" s="221"/>
    </row>
    <row r="2193" spans="35:35" x14ac:dyDescent="0.35">
      <c r="AI2193" s="221"/>
    </row>
    <row r="2194" spans="35:35" x14ac:dyDescent="0.35">
      <c r="AI2194" s="221"/>
    </row>
    <row r="2195" spans="35:35" x14ac:dyDescent="0.35">
      <c r="AI2195" s="221"/>
    </row>
    <row r="2196" spans="35:35" x14ac:dyDescent="0.35">
      <c r="AI2196" s="221"/>
    </row>
    <row r="2197" spans="35:35" x14ac:dyDescent="0.35">
      <c r="AI2197" s="221"/>
    </row>
    <row r="2198" spans="35:35" x14ac:dyDescent="0.35">
      <c r="AI2198" s="221"/>
    </row>
    <row r="2199" spans="35:35" x14ac:dyDescent="0.35">
      <c r="AI2199" s="221"/>
    </row>
    <row r="2200" spans="35:35" x14ac:dyDescent="0.35">
      <c r="AI2200" s="221"/>
    </row>
    <row r="2201" spans="35:35" x14ac:dyDescent="0.35">
      <c r="AI2201" s="221"/>
    </row>
    <row r="2202" spans="35:35" x14ac:dyDescent="0.35">
      <c r="AI2202" s="221"/>
    </row>
    <row r="2203" spans="35:35" x14ac:dyDescent="0.35">
      <c r="AI2203" s="221"/>
    </row>
    <row r="2204" spans="35:35" x14ac:dyDescent="0.35">
      <c r="AI2204" s="221"/>
    </row>
    <row r="2205" spans="35:35" x14ac:dyDescent="0.35">
      <c r="AI2205" s="221"/>
    </row>
    <row r="2206" spans="35:35" x14ac:dyDescent="0.35">
      <c r="AI2206" s="221"/>
    </row>
    <row r="2207" spans="35:35" x14ac:dyDescent="0.35">
      <c r="AI2207" s="221"/>
    </row>
    <row r="2208" spans="35:35" x14ac:dyDescent="0.35">
      <c r="AI2208" s="221"/>
    </row>
    <row r="2209" spans="35:35" x14ac:dyDescent="0.35">
      <c r="AI2209" s="221"/>
    </row>
    <row r="2210" spans="35:35" x14ac:dyDescent="0.35">
      <c r="AI2210" s="221"/>
    </row>
    <row r="2211" spans="35:35" x14ac:dyDescent="0.35">
      <c r="AI2211" s="221"/>
    </row>
    <row r="2212" spans="35:35" x14ac:dyDescent="0.35">
      <c r="AI2212" s="221"/>
    </row>
    <row r="2213" spans="35:35" x14ac:dyDescent="0.35">
      <c r="AI2213" s="221"/>
    </row>
    <row r="2214" spans="35:35" x14ac:dyDescent="0.35">
      <c r="AI2214" s="221"/>
    </row>
    <row r="2215" spans="35:35" x14ac:dyDescent="0.35">
      <c r="AI2215" s="221"/>
    </row>
    <row r="2216" spans="35:35" x14ac:dyDescent="0.35">
      <c r="AI2216" s="221"/>
    </row>
    <row r="2217" spans="35:35" x14ac:dyDescent="0.35">
      <c r="AI2217" s="221"/>
    </row>
    <row r="2218" spans="35:35" x14ac:dyDescent="0.35">
      <c r="AI2218" s="221"/>
    </row>
    <row r="2219" spans="35:35" x14ac:dyDescent="0.35">
      <c r="AI2219" s="221"/>
    </row>
    <row r="2220" spans="35:35" x14ac:dyDescent="0.35">
      <c r="AI2220" s="221"/>
    </row>
    <row r="2221" spans="35:35" x14ac:dyDescent="0.35">
      <c r="AI2221" s="221"/>
    </row>
    <row r="2222" spans="35:35" x14ac:dyDescent="0.35">
      <c r="AI2222" s="221"/>
    </row>
    <row r="2223" spans="35:35" x14ac:dyDescent="0.35">
      <c r="AI2223" s="221"/>
    </row>
    <row r="2224" spans="35:35" x14ac:dyDescent="0.35">
      <c r="AI2224" s="221"/>
    </row>
    <row r="2225" spans="35:35" x14ac:dyDescent="0.35">
      <c r="AI2225" s="221"/>
    </row>
    <row r="2226" spans="35:35" x14ac:dyDescent="0.35">
      <c r="AI2226" s="221"/>
    </row>
    <row r="2227" spans="35:35" x14ac:dyDescent="0.35">
      <c r="AI2227" s="221"/>
    </row>
    <row r="2228" spans="35:35" x14ac:dyDescent="0.35">
      <c r="AI2228" s="221"/>
    </row>
    <row r="2229" spans="35:35" x14ac:dyDescent="0.35">
      <c r="AI2229" s="221"/>
    </row>
    <row r="2230" spans="35:35" x14ac:dyDescent="0.35">
      <c r="AI2230" s="221"/>
    </row>
    <row r="2231" spans="35:35" x14ac:dyDescent="0.35">
      <c r="AI2231" s="221"/>
    </row>
    <row r="2232" spans="35:35" x14ac:dyDescent="0.35">
      <c r="AI2232" s="221"/>
    </row>
    <row r="2233" spans="35:35" x14ac:dyDescent="0.35">
      <c r="AI2233" s="221"/>
    </row>
    <row r="2234" spans="35:35" x14ac:dyDescent="0.35">
      <c r="AI2234" s="221"/>
    </row>
    <row r="2235" spans="35:35" x14ac:dyDescent="0.35">
      <c r="AI2235" s="221"/>
    </row>
    <row r="2236" spans="35:35" x14ac:dyDescent="0.35">
      <c r="AI2236" s="221"/>
    </row>
    <row r="2237" spans="35:35" x14ac:dyDescent="0.35">
      <c r="AI2237" s="221"/>
    </row>
    <row r="2238" spans="35:35" x14ac:dyDescent="0.35">
      <c r="AI2238" s="221"/>
    </row>
    <row r="2239" spans="35:35" x14ac:dyDescent="0.35">
      <c r="AI2239" s="221"/>
    </row>
    <row r="2240" spans="35:35" x14ac:dyDescent="0.35">
      <c r="AI2240" s="221"/>
    </row>
    <row r="2241" spans="35:35" x14ac:dyDescent="0.35">
      <c r="AI2241" s="221"/>
    </row>
    <row r="2242" spans="35:35" x14ac:dyDescent="0.35">
      <c r="AI2242" s="221"/>
    </row>
    <row r="2243" spans="35:35" x14ac:dyDescent="0.35">
      <c r="AI2243" s="221"/>
    </row>
    <row r="2244" spans="35:35" x14ac:dyDescent="0.35">
      <c r="AI2244" s="221"/>
    </row>
    <row r="2245" spans="35:35" x14ac:dyDescent="0.35">
      <c r="AI2245" s="221"/>
    </row>
    <row r="2246" spans="35:35" x14ac:dyDescent="0.35">
      <c r="AI2246" s="221"/>
    </row>
    <row r="2247" spans="35:35" x14ac:dyDescent="0.35">
      <c r="AI2247" s="221"/>
    </row>
    <row r="2248" spans="35:35" x14ac:dyDescent="0.35">
      <c r="AI2248" s="221"/>
    </row>
    <row r="2249" spans="35:35" x14ac:dyDescent="0.35">
      <c r="AI2249" s="221"/>
    </row>
    <row r="2250" spans="35:35" x14ac:dyDescent="0.35">
      <c r="AI2250" s="221"/>
    </row>
    <row r="2251" spans="35:35" x14ac:dyDescent="0.35">
      <c r="AI2251" s="221"/>
    </row>
    <row r="2252" spans="35:35" x14ac:dyDescent="0.35">
      <c r="AI2252" s="221"/>
    </row>
    <row r="2253" spans="35:35" x14ac:dyDescent="0.35">
      <c r="AI2253" s="221"/>
    </row>
    <row r="2254" spans="35:35" x14ac:dyDescent="0.35">
      <c r="AI2254" s="221"/>
    </row>
    <row r="2255" spans="35:35" x14ac:dyDescent="0.35">
      <c r="AI2255" s="221"/>
    </row>
    <row r="2256" spans="35:35" x14ac:dyDescent="0.35">
      <c r="AI2256" s="221"/>
    </row>
    <row r="2257" spans="35:35" x14ac:dyDescent="0.35">
      <c r="AI2257" s="221"/>
    </row>
    <row r="2258" spans="35:35" x14ac:dyDescent="0.35">
      <c r="AI2258" s="221"/>
    </row>
    <row r="2259" spans="35:35" x14ac:dyDescent="0.35">
      <c r="AI2259" s="221"/>
    </row>
    <row r="2260" spans="35:35" x14ac:dyDescent="0.35">
      <c r="AI2260" s="221"/>
    </row>
    <row r="2261" spans="35:35" x14ac:dyDescent="0.35">
      <c r="AI2261" s="221"/>
    </row>
    <row r="2262" spans="35:35" x14ac:dyDescent="0.35">
      <c r="AI2262" s="221"/>
    </row>
    <row r="2263" spans="35:35" x14ac:dyDescent="0.35">
      <c r="AI2263" s="221"/>
    </row>
    <row r="2264" spans="35:35" x14ac:dyDescent="0.35">
      <c r="AI2264" s="221"/>
    </row>
    <row r="2265" spans="35:35" x14ac:dyDescent="0.35">
      <c r="AI2265" s="221"/>
    </row>
    <row r="2266" spans="35:35" x14ac:dyDescent="0.35">
      <c r="AI2266" s="221"/>
    </row>
    <row r="2267" spans="35:35" x14ac:dyDescent="0.35">
      <c r="AI2267" s="221"/>
    </row>
    <row r="2268" spans="35:35" x14ac:dyDescent="0.35">
      <c r="AI2268" s="221"/>
    </row>
    <row r="2269" spans="35:35" x14ac:dyDescent="0.35">
      <c r="AI2269" s="221"/>
    </row>
    <row r="2270" spans="35:35" x14ac:dyDescent="0.35">
      <c r="AI2270" s="221"/>
    </row>
    <row r="2271" spans="35:35" x14ac:dyDescent="0.35">
      <c r="AI2271" s="221"/>
    </row>
    <row r="2272" spans="35:35" x14ac:dyDescent="0.35">
      <c r="AI2272" s="221"/>
    </row>
    <row r="2273" spans="35:35" x14ac:dyDescent="0.35">
      <c r="AI2273" s="221"/>
    </row>
    <row r="2274" spans="35:35" x14ac:dyDescent="0.35">
      <c r="AI2274" s="221"/>
    </row>
    <row r="2275" spans="35:35" x14ac:dyDescent="0.35">
      <c r="AI2275" s="221"/>
    </row>
    <row r="2276" spans="35:35" x14ac:dyDescent="0.35">
      <c r="AI2276" s="221"/>
    </row>
    <row r="2277" spans="35:35" x14ac:dyDescent="0.35">
      <c r="AI2277" s="221"/>
    </row>
    <row r="2278" spans="35:35" x14ac:dyDescent="0.35">
      <c r="AI2278" s="221"/>
    </row>
    <row r="2279" spans="35:35" x14ac:dyDescent="0.35">
      <c r="AI2279" s="221"/>
    </row>
    <row r="2280" spans="35:35" x14ac:dyDescent="0.35">
      <c r="AI2280" s="221"/>
    </row>
    <row r="2281" spans="35:35" x14ac:dyDescent="0.35">
      <c r="AI2281" s="221"/>
    </row>
    <row r="2282" spans="35:35" x14ac:dyDescent="0.35">
      <c r="AI2282" s="221"/>
    </row>
    <row r="2283" spans="35:35" x14ac:dyDescent="0.35">
      <c r="AI2283" s="221"/>
    </row>
    <row r="2284" spans="35:35" x14ac:dyDescent="0.35">
      <c r="AI2284" s="221"/>
    </row>
    <row r="2285" spans="35:35" x14ac:dyDescent="0.35">
      <c r="AI2285" s="221"/>
    </row>
    <row r="2286" spans="35:35" x14ac:dyDescent="0.35">
      <c r="AI2286" s="221"/>
    </row>
    <row r="2287" spans="35:35" x14ac:dyDescent="0.35">
      <c r="AI2287" s="221"/>
    </row>
    <row r="2288" spans="35:35" x14ac:dyDescent="0.35">
      <c r="AI2288" s="221"/>
    </row>
    <row r="2289" spans="35:35" x14ac:dyDescent="0.35">
      <c r="AI2289" s="221"/>
    </row>
    <row r="2290" spans="35:35" x14ac:dyDescent="0.35">
      <c r="AI2290" s="221"/>
    </row>
    <row r="2291" spans="35:35" x14ac:dyDescent="0.35">
      <c r="AI2291" s="221"/>
    </row>
    <row r="2292" spans="35:35" x14ac:dyDescent="0.35">
      <c r="AI2292" s="221"/>
    </row>
    <row r="2293" spans="35:35" x14ac:dyDescent="0.35">
      <c r="AI2293" s="221"/>
    </row>
    <row r="2294" spans="35:35" x14ac:dyDescent="0.35">
      <c r="AI2294" s="221"/>
    </row>
    <row r="2295" spans="35:35" x14ac:dyDescent="0.35">
      <c r="AI2295" s="221"/>
    </row>
    <row r="2296" spans="35:35" x14ac:dyDescent="0.35">
      <c r="AI2296" s="221"/>
    </row>
    <row r="2297" spans="35:35" x14ac:dyDescent="0.35">
      <c r="AI2297" s="221"/>
    </row>
    <row r="2298" spans="35:35" x14ac:dyDescent="0.35">
      <c r="AI2298" s="221"/>
    </row>
    <row r="2299" spans="35:35" x14ac:dyDescent="0.35">
      <c r="AI2299" s="221"/>
    </row>
    <row r="2300" spans="35:35" x14ac:dyDescent="0.35">
      <c r="AI2300" s="221"/>
    </row>
    <row r="2301" spans="35:35" x14ac:dyDescent="0.35">
      <c r="AI2301" s="221"/>
    </row>
    <row r="2302" spans="35:35" x14ac:dyDescent="0.35">
      <c r="AI2302" s="221"/>
    </row>
    <row r="2303" spans="35:35" x14ac:dyDescent="0.35">
      <c r="AI2303" s="221"/>
    </row>
    <row r="2304" spans="35:35" x14ac:dyDescent="0.35">
      <c r="AI2304" s="221"/>
    </row>
    <row r="2305" spans="35:35" x14ac:dyDescent="0.35">
      <c r="AI2305" s="221"/>
    </row>
    <row r="2306" spans="35:35" x14ac:dyDescent="0.35">
      <c r="AI2306" s="221"/>
    </row>
    <row r="2307" spans="35:35" x14ac:dyDescent="0.35">
      <c r="AI2307" s="221"/>
    </row>
    <row r="2308" spans="35:35" x14ac:dyDescent="0.35">
      <c r="AI2308" s="221"/>
    </row>
    <row r="2309" spans="35:35" x14ac:dyDescent="0.35">
      <c r="AI2309" s="221"/>
    </row>
    <row r="2310" spans="35:35" x14ac:dyDescent="0.35">
      <c r="AI2310" s="221"/>
    </row>
    <row r="2311" spans="35:35" x14ac:dyDescent="0.35">
      <c r="AI2311" s="221"/>
    </row>
    <row r="2312" spans="35:35" x14ac:dyDescent="0.35">
      <c r="AI2312" s="221"/>
    </row>
    <row r="2313" spans="35:35" x14ac:dyDescent="0.35">
      <c r="AI2313" s="221"/>
    </row>
    <row r="2314" spans="35:35" x14ac:dyDescent="0.35">
      <c r="AI2314" s="221"/>
    </row>
    <row r="2315" spans="35:35" x14ac:dyDescent="0.35">
      <c r="AI2315" s="221"/>
    </row>
    <row r="2316" spans="35:35" x14ac:dyDescent="0.35">
      <c r="AI2316" s="221"/>
    </row>
    <row r="2317" spans="35:35" x14ac:dyDescent="0.35">
      <c r="AI2317" s="221"/>
    </row>
    <row r="2318" spans="35:35" x14ac:dyDescent="0.35">
      <c r="AI2318" s="221"/>
    </row>
    <row r="2319" spans="35:35" x14ac:dyDescent="0.35">
      <c r="AI2319" s="221"/>
    </row>
    <row r="2320" spans="35:35" x14ac:dyDescent="0.35">
      <c r="AI2320" s="221"/>
    </row>
    <row r="2321" spans="35:35" x14ac:dyDescent="0.35">
      <c r="AI2321" s="221"/>
    </row>
    <row r="2322" spans="35:35" x14ac:dyDescent="0.35">
      <c r="AI2322" s="221"/>
    </row>
    <row r="2323" spans="35:35" x14ac:dyDescent="0.35">
      <c r="AI2323" s="221"/>
    </row>
    <row r="2324" spans="35:35" x14ac:dyDescent="0.35">
      <c r="AI2324" s="221"/>
    </row>
    <row r="2325" spans="35:35" x14ac:dyDescent="0.35">
      <c r="AI2325" s="221"/>
    </row>
    <row r="2326" spans="35:35" x14ac:dyDescent="0.35">
      <c r="AI2326" s="221"/>
    </row>
    <row r="2327" spans="35:35" x14ac:dyDescent="0.35">
      <c r="AI2327" s="221"/>
    </row>
    <row r="2328" spans="35:35" x14ac:dyDescent="0.35">
      <c r="AI2328" s="221"/>
    </row>
    <row r="2329" spans="35:35" x14ac:dyDescent="0.35">
      <c r="AI2329" s="221"/>
    </row>
    <row r="2330" spans="35:35" x14ac:dyDescent="0.35">
      <c r="AI2330" s="221"/>
    </row>
    <row r="2331" spans="35:35" x14ac:dyDescent="0.35">
      <c r="AI2331" s="221"/>
    </row>
    <row r="2332" spans="35:35" x14ac:dyDescent="0.35">
      <c r="AI2332" s="221"/>
    </row>
    <row r="2333" spans="35:35" x14ac:dyDescent="0.35">
      <c r="AI2333" s="221"/>
    </row>
    <row r="2334" spans="35:35" x14ac:dyDescent="0.35">
      <c r="AI2334" s="221"/>
    </row>
    <row r="2335" spans="35:35" x14ac:dyDescent="0.35">
      <c r="AI2335" s="221"/>
    </row>
    <row r="2336" spans="35:35" x14ac:dyDescent="0.35">
      <c r="AI2336" s="221"/>
    </row>
    <row r="2337" spans="35:35" x14ac:dyDescent="0.35">
      <c r="AI2337" s="221"/>
    </row>
    <row r="2338" spans="35:35" x14ac:dyDescent="0.35">
      <c r="AI2338" s="221"/>
    </row>
    <row r="2339" spans="35:35" x14ac:dyDescent="0.35">
      <c r="AI2339" s="221"/>
    </row>
    <row r="2340" spans="35:35" x14ac:dyDescent="0.35">
      <c r="AI2340" s="221"/>
    </row>
    <row r="2341" spans="35:35" x14ac:dyDescent="0.35">
      <c r="AI2341" s="221"/>
    </row>
    <row r="2342" spans="35:35" x14ac:dyDescent="0.35">
      <c r="AI2342" s="221"/>
    </row>
    <row r="2343" spans="35:35" x14ac:dyDescent="0.35">
      <c r="AI2343" s="221"/>
    </row>
    <row r="2344" spans="35:35" x14ac:dyDescent="0.35">
      <c r="AI2344" s="221"/>
    </row>
    <row r="2345" spans="35:35" x14ac:dyDescent="0.35">
      <c r="AI2345" s="221"/>
    </row>
    <row r="2346" spans="35:35" x14ac:dyDescent="0.35">
      <c r="AI2346" s="221"/>
    </row>
    <row r="2347" spans="35:35" x14ac:dyDescent="0.35">
      <c r="AI2347" s="221"/>
    </row>
    <row r="2348" spans="35:35" x14ac:dyDescent="0.35">
      <c r="AI2348" s="221"/>
    </row>
    <row r="2349" spans="35:35" x14ac:dyDescent="0.35">
      <c r="AI2349" s="221"/>
    </row>
    <row r="2350" spans="35:35" x14ac:dyDescent="0.35">
      <c r="AI2350" s="221"/>
    </row>
    <row r="2351" spans="35:35" x14ac:dyDescent="0.35">
      <c r="AI2351" s="221"/>
    </row>
    <row r="2352" spans="35:35" x14ac:dyDescent="0.35">
      <c r="AI2352" s="221"/>
    </row>
    <row r="2353" spans="35:35" x14ac:dyDescent="0.35">
      <c r="AI2353" s="221"/>
    </row>
    <row r="2354" spans="35:35" x14ac:dyDescent="0.35">
      <c r="AI2354" s="221"/>
    </row>
    <row r="2355" spans="35:35" x14ac:dyDescent="0.35">
      <c r="AI2355" s="221"/>
    </row>
    <row r="2356" spans="35:35" x14ac:dyDescent="0.35">
      <c r="AI2356" s="221"/>
    </row>
    <row r="2357" spans="35:35" x14ac:dyDescent="0.35">
      <c r="AI2357" s="221"/>
    </row>
    <row r="2358" spans="35:35" x14ac:dyDescent="0.35">
      <c r="AI2358" s="221"/>
    </row>
    <row r="2359" spans="35:35" x14ac:dyDescent="0.35">
      <c r="AI2359" s="221"/>
    </row>
    <row r="2360" spans="35:35" x14ac:dyDescent="0.35">
      <c r="AI2360" s="221"/>
    </row>
    <row r="2361" spans="35:35" x14ac:dyDescent="0.35">
      <c r="AI2361" s="221"/>
    </row>
    <row r="2362" spans="35:35" x14ac:dyDescent="0.35">
      <c r="AI2362" s="221"/>
    </row>
    <row r="2363" spans="35:35" x14ac:dyDescent="0.35">
      <c r="AI2363" s="221"/>
    </row>
    <row r="2364" spans="35:35" x14ac:dyDescent="0.35">
      <c r="AI2364" s="221"/>
    </row>
    <row r="2365" spans="35:35" x14ac:dyDescent="0.35">
      <c r="AI2365" s="221"/>
    </row>
    <row r="2366" spans="35:35" x14ac:dyDescent="0.35">
      <c r="AI2366" s="221"/>
    </row>
    <row r="2367" spans="35:35" x14ac:dyDescent="0.35">
      <c r="AI2367" s="221"/>
    </row>
    <row r="2368" spans="35:35" x14ac:dyDescent="0.35">
      <c r="AI2368" s="221"/>
    </row>
    <row r="2369" spans="35:35" x14ac:dyDescent="0.35">
      <c r="AI2369" s="221"/>
    </row>
    <row r="2370" spans="35:35" x14ac:dyDescent="0.35">
      <c r="AI2370" s="221"/>
    </row>
    <row r="2371" spans="35:35" x14ac:dyDescent="0.35">
      <c r="AI2371" s="221"/>
    </row>
    <row r="2372" spans="35:35" x14ac:dyDescent="0.35">
      <c r="AI2372" s="221"/>
    </row>
    <row r="2373" spans="35:35" x14ac:dyDescent="0.35">
      <c r="AI2373" s="221"/>
    </row>
    <row r="2374" spans="35:35" x14ac:dyDescent="0.35">
      <c r="AI2374" s="221"/>
    </row>
    <row r="2375" spans="35:35" x14ac:dyDescent="0.35">
      <c r="AI2375" s="221"/>
    </row>
    <row r="2376" spans="35:35" x14ac:dyDescent="0.35">
      <c r="AI2376" s="221"/>
    </row>
    <row r="2377" spans="35:35" x14ac:dyDescent="0.35">
      <c r="AI2377" s="221"/>
    </row>
    <row r="2378" spans="35:35" x14ac:dyDescent="0.35">
      <c r="AI2378" s="221"/>
    </row>
    <row r="2379" spans="35:35" x14ac:dyDescent="0.35">
      <c r="AI2379" s="221"/>
    </row>
    <row r="2380" spans="35:35" x14ac:dyDescent="0.35">
      <c r="AI2380" s="221"/>
    </row>
    <row r="2381" spans="35:35" x14ac:dyDescent="0.35">
      <c r="AI2381" s="221"/>
    </row>
    <row r="2382" spans="35:35" x14ac:dyDescent="0.35">
      <c r="AI2382" s="221"/>
    </row>
    <row r="2383" spans="35:35" x14ac:dyDescent="0.35">
      <c r="AI2383" s="221"/>
    </row>
    <row r="2384" spans="35:35" x14ac:dyDescent="0.35">
      <c r="AI2384" s="221"/>
    </row>
    <row r="2385" spans="35:35" x14ac:dyDescent="0.35">
      <c r="AI2385" s="221"/>
    </row>
    <row r="2386" spans="35:35" x14ac:dyDescent="0.35">
      <c r="AI2386" s="221"/>
    </row>
    <row r="2387" spans="35:35" x14ac:dyDescent="0.35">
      <c r="AI2387" s="221"/>
    </row>
    <row r="2388" spans="35:35" x14ac:dyDescent="0.35">
      <c r="AI2388" s="221"/>
    </row>
    <row r="2389" spans="35:35" x14ac:dyDescent="0.35">
      <c r="AI2389" s="221"/>
    </row>
    <row r="2390" spans="35:35" x14ac:dyDescent="0.35">
      <c r="AI2390" s="221"/>
    </row>
    <row r="2391" spans="35:35" x14ac:dyDescent="0.35">
      <c r="AI2391" s="221"/>
    </row>
    <row r="2392" spans="35:35" x14ac:dyDescent="0.35">
      <c r="AI2392" s="221"/>
    </row>
    <row r="2393" spans="35:35" x14ac:dyDescent="0.35">
      <c r="AI2393" s="221"/>
    </row>
    <row r="2394" spans="35:35" x14ac:dyDescent="0.35">
      <c r="AI2394" s="221"/>
    </row>
    <row r="2395" spans="35:35" x14ac:dyDescent="0.35">
      <c r="AI2395" s="221"/>
    </row>
    <row r="2396" spans="35:35" x14ac:dyDescent="0.35">
      <c r="AI2396" s="221"/>
    </row>
    <row r="2397" spans="35:35" x14ac:dyDescent="0.35">
      <c r="AI2397" s="221"/>
    </row>
    <row r="2398" spans="35:35" x14ac:dyDescent="0.35">
      <c r="AI2398" s="221"/>
    </row>
    <row r="2399" spans="35:35" x14ac:dyDescent="0.35">
      <c r="AI2399" s="221"/>
    </row>
    <row r="2400" spans="35:35" x14ac:dyDescent="0.35">
      <c r="AI2400" s="221"/>
    </row>
    <row r="2401" spans="35:35" x14ac:dyDescent="0.35">
      <c r="AI2401" s="221"/>
    </row>
    <row r="2402" spans="35:35" x14ac:dyDescent="0.35">
      <c r="AI2402" s="221"/>
    </row>
    <row r="2403" spans="35:35" x14ac:dyDescent="0.35">
      <c r="AI2403" s="221"/>
    </row>
    <row r="2404" spans="35:35" x14ac:dyDescent="0.35">
      <c r="AI2404" s="221"/>
    </row>
    <row r="2405" spans="35:35" x14ac:dyDescent="0.35">
      <c r="AI2405" s="221"/>
    </row>
    <row r="2406" spans="35:35" x14ac:dyDescent="0.35">
      <c r="AI2406" s="221"/>
    </row>
    <row r="2407" spans="35:35" x14ac:dyDescent="0.35">
      <c r="AI2407" s="221"/>
    </row>
    <row r="2408" spans="35:35" x14ac:dyDescent="0.35">
      <c r="AI2408" s="221"/>
    </row>
    <row r="2409" spans="35:35" x14ac:dyDescent="0.35">
      <c r="AI2409" s="221"/>
    </row>
    <row r="2410" spans="35:35" x14ac:dyDescent="0.35">
      <c r="AI2410" s="221"/>
    </row>
    <row r="2411" spans="35:35" x14ac:dyDescent="0.35">
      <c r="AI2411" s="221"/>
    </row>
    <row r="2412" spans="35:35" x14ac:dyDescent="0.35">
      <c r="AI2412" s="221"/>
    </row>
    <row r="2413" spans="35:35" x14ac:dyDescent="0.35">
      <c r="AI2413" s="221"/>
    </row>
    <row r="2414" spans="35:35" x14ac:dyDescent="0.35">
      <c r="AI2414" s="221"/>
    </row>
    <row r="2415" spans="35:35" x14ac:dyDescent="0.35">
      <c r="AI2415" s="221"/>
    </row>
    <row r="2416" spans="35:35" x14ac:dyDescent="0.35">
      <c r="AI2416" s="221"/>
    </row>
    <row r="2417" spans="35:35" x14ac:dyDescent="0.35">
      <c r="AI2417" s="221"/>
    </row>
    <row r="2418" spans="35:35" x14ac:dyDescent="0.35">
      <c r="AI2418" s="221"/>
    </row>
    <row r="2419" spans="35:35" x14ac:dyDescent="0.35">
      <c r="AI2419" s="221"/>
    </row>
    <row r="2420" spans="35:35" x14ac:dyDescent="0.35">
      <c r="AI2420" s="221"/>
    </row>
    <row r="2421" spans="35:35" x14ac:dyDescent="0.35">
      <c r="AI2421" s="221"/>
    </row>
    <row r="2422" spans="35:35" x14ac:dyDescent="0.35">
      <c r="AI2422" s="221"/>
    </row>
    <row r="2423" spans="35:35" x14ac:dyDescent="0.35">
      <c r="AI2423" s="221"/>
    </row>
    <row r="2424" spans="35:35" x14ac:dyDescent="0.35">
      <c r="AI2424" s="221"/>
    </row>
    <row r="2425" spans="35:35" x14ac:dyDescent="0.35">
      <c r="AI2425" s="221"/>
    </row>
    <row r="2426" spans="35:35" x14ac:dyDescent="0.35">
      <c r="AI2426" s="221"/>
    </row>
    <row r="2427" spans="35:35" x14ac:dyDescent="0.35">
      <c r="AI2427" s="221"/>
    </row>
    <row r="2428" spans="35:35" x14ac:dyDescent="0.35">
      <c r="AI2428" s="221"/>
    </row>
    <row r="2429" spans="35:35" x14ac:dyDescent="0.35">
      <c r="AI2429" s="221"/>
    </row>
    <row r="2430" spans="35:35" x14ac:dyDescent="0.35">
      <c r="AI2430" s="221"/>
    </row>
    <row r="2431" spans="35:35" x14ac:dyDescent="0.35">
      <c r="AI2431" s="221"/>
    </row>
    <row r="2432" spans="35:35" x14ac:dyDescent="0.35">
      <c r="AI2432" s="221"/>
    </row>
    <row r="2433" spans="35:35" x14ac:dyDescent="0.35">
      <c r="AI2433" s="221"/>
    </row>
    <row r="2434" spans="35:35" x14ac:dyDescent="0.35">
      <c r="AI2434" s="221"/>
    </row>
    <row r="2435" spans="35:35" x14ac:dyDescent="0.35">
      <c r="AI2435" s="221"/>
    </row>
    <row r="2436" spans="35:35" x14ac:dyDescent="0.35">
      <c r="AI2436" s="221"/>
    </row>
    <row r="2437" spans="35:35" x14ac:dyDescent="0.35">
      <c r="AI2437" s="221"/>
    </row>
    <row r="2438" spans="35:35" x14ac:dyDescent="0.35">
      <c r="AI2438" s="221"/>
    </row>
    <row r="2439" spans="35:35" x14ac:dyDescent="0.35">
      <c r="AI2439" s="221"/>
    </row>
    <row r="2440" spans="35:35" x14ac:dyDescent="0.35">
      <c r="AI2440" s="221"/>
    </row>
    <row r="2441" spans="35:35" x14ac:dyDescent="0.35">
      <c r="AI2441" s="221"/>
    </row>
    <row r="2442" spans="35:35" x14ac:dyDescent="0.35">
      <c r="AI2442" s="221"/>
    </row>
    <row r="2443" spans="35:35" x14ac:dyDescent="0.35">
      <c r="AI2443" s="221"/>
    </row>
    <row r="2444" spans="35:35" x14ac:dyDescent="0.35">
      <c r="AI2444" s="221"/>
    </row>
    <row r="2445" spans="35:35" x14ac:dyDescent="0.35">
      <c r="AI2445" s="221"/>
    </row>
    <row r="2446" spans="35:35" x14ac:dyDescent="0.35">
      <c r="AI2446" s="221"/>
    </row>
    <row r="2447" spans="35:35" x14ac:dyDescent="0.35">
      <c r="AI2447" s="221"/>
    </row>
    <row r="2448" spans="35:35" x14ac:dyDescent="0.35">
      <c r="AI2448" s="221"/>
    </row>
    <row r="2449" spans="35:35" x14ac:dyDescent="0.35">
      <c r="AI2449" s="221"/>
    </row>
    <row r="2450" spans="35:35" x14ac:dyDescent="0.35">
      <c r="AI2450" s="221"/>
    </row>
    <row r="2451" spans="35:35" x14ac:dyDescent="0.35">
      <c r="AI2451" s="221"/>
    </row>
    <row r="2452" spans="35:35" x14ac:dyDescent="0.35">
      <c r="AI2452" s="221"/>
    </row>
    <row r="2453" spans="35:35" x14ac:dyDescent="0.35">
      <c r="AI2453" s="221"/>
    </row>
    <row r="2454" spans="35:35" x14ac:dyDescent="0.35">
      <c r="AI2454" s="221"/>
    </row>
    <row r="2455" spans="35:35" x14ac:dyDescent="0.35">
      <c r="AI2455" s="221"/>
    </row>
    <row r="2456" spans="35:35" x14ac:dyDescent="0.35">
      <c r="AI2456" s="221"/>
    </row>
    <row r="2457" spans="35:35" x14ac:dyDescent="0.35">
      <c r="AI2457" s="221"/>
    </row>
    <row r="2458" spans="35:35" x14ac:dyDescent="0.35">
      <c r="AI2458" s="221"/>
    </row>
    <row r="2459" spans="35:35" x14ac:dyDescent="0.35">
      <c r="AI2459" s="221"/>
    </row>
    <row r="2460" spans="35:35" x14ac:dyDescent="0.35">
      <c r="AI2460" s="221"/>
    </row>
    <row r="2461" spans="35:35" x14ac:dyDescent="0.35">
      <c r="AI2461" s="221"/>
    </row>
    <row r="2462" spans="35:35" x14ac:dyDescent="0.35">
      <c r="AI2462" s="221"/>
    </row>
    <row r="2463" spans="35:35" x14ac:dyDescent="0.35">
      <c r="AI2463" s="221"/>
    </row>
    <row r="2464" spans="35:35" x14ac:dyDescent="0.35">
      <c r="AI2464" s="221"/>
    </row>
    <row r="2465" spans="35:35" x14ac:dyDescent="0.35">
      <c r="AI2465" s="221"/>
    </row>
    <row r="2466" spans="35:35" x14ac:dyDescent="0.35">
      <c r="AI2466" s="221"/>
    </row>
    <row r="2467" spans="35:35" x14ac:dyDescent="0.35">
      <c r="AI2467" s="221"/>
    </row>
    <row r="2468" spans="35:35" x14ac:dyDescent="0.35">
      <c r="AI2468" s="221"/>
    </row>
    <row r="2469" spans="35:35" x14ac:dyDescent="0.35">
      <c r="AI2469" s="221"/>
    </row>
    <row r="2470" spans="35:35" x14ac:dyDescent="0.35">
      <c r="AI2470" s="221"/>
    </row>
    <row r="2471" spans="35:35" x14ac:dyDescent="0.35">
      <c r="AI2471" s="221"/>
    </row>
    <row r="2472" spans="35:35" x14ac:dyDescent="0.35">
      <c r="AI2472" s="221"/>
    </row>
    <row r="2473" spans="35:35" x14ac:dyDescent="0.35">
      <c r="AI2473" s="221"/>
    </row>
    <row r="2474" spans="35:35" x14ac:dyDescent="0.35">
      <c r="AI2474" s="221"/>
    </row>
    <row r="2475" spans="35:35" x14ac:dyDescent="0.35">
      <c r="AI2475" s="221"/>
    </row>
    <row r="2476" spans="35:35" x14ac:dyDescent="0.35">
      <c r="AI2476" s="221"/>
    </row>
    <row r="2477" spans="35:35" x14ac:dyDescent="0.35">
      <c r="AI2477" s="221"/>
    </row>
    <row r="2478" spans="35:35" x14ac:dyDescent="0.35">
      <c r="AI2478" s="221"/>
    </row>
    <row r="2479" spans="35:35" x14ac:dyDescent="0.35">
      <c r="AI2479" s="221"/>
    </row>
    <row r="2480" spans="35:35" x14ac:dyDescent="0.35">
      <c r="AI2480" s="221"/>
    </row>
    <row r="2481" spans="35:35" x14ac:dyDescent="0.35">
      <c r="AI2481" s="221"/>
    </row>
    <row r="2482" spans="35:35" x14ac:dyDescent="0.35">
      <c r="AI2482" s="221"/>
    </row>
    <row r="2483" spans="35:35" x14ac:dyDescent="0.35">
      <c r="AI2483" s="221"/>
    </row>
    <row r="2484" spans="35:35" x14ac:dyDescent="0.35">
      <c r="AI2484" s="221"/>
    </row>
    <row r="2485" spans="35:35" x14ac:dyDescent="0.35">
      <c r="AI2485" s="221"/>
    </row>
    <row r="2486" spans="35:35" x14ac:dyDescent="0.35">
      <c r="AI2486" s="221"/>
    </row>
    <row r="2487" spans="35:35" x14ac:dyDescent="0.35">
      <c r="AI2487" s="221"/>
    </row>
    <row r="2488" spans="35:35" x14ac:dyDescent="0.35">
      <c r="AI2488" s="221"/>
    </row>
    <row r="2489" spans="35:35" x14ac:dyDescent="0.35">
      <c r="AI2489" s="221"/>
    </row>
    <row r="2490" spans="35:35" x14ac:dyDescent="0.35">
      <c r="AI2490" s="221"/>
    </row>
    <row r="2491" spans="35:35" x14ac:dyDescent="0.35">
      <c r="AI2491" s="221"/>
    </row>
    <row r="2492" spans="35:35" x14ac:dyDescent="0.35">
      <c r="AI2492" s="221"/>
    </row>
    <row r="2493" spans="35:35" x14ac:dyDescent="0.35">
      <c r="AI2493" s="221"/>
    </row>
    <row r="2494" spans="35:35" x14ac:dyDescent="0.35">
      <c r="AI2494" s="221"/>
    </row>
    <row r="2495" spans="35:35" x14ac:dyDescent="0.35">
      <c r="AI2495" s="221"/>
    </row>
    <row r="2496" spans="35:35" x14ac:dyDescent="0.35">
      <c r="AI2496" s="221"/>
    </row>
    <row r="2497" spans="35:35" x14ac:dyDescent="0.35">
      <c r="AI2497" s="221"/>
    </row>
    <row r="2498" spans="35:35" x14ac:dyDescent="0.35">
      <c r="AI2498" s="221"/>
    </row>
    <row r="2499" spans="35:35" x14ac:dyDescent="0.35">
      <c r="AI2499" s="221"/>
    </row>
    <row r="2500" spans="35:35" x14ac:dyDescent="0.35">
      <c r="AI2500" s="221"/>
    </row>
    <row r="2501" spans="35:35" x14ac:dyDescent="0.35">
      <c r="AI2501" s="221"/>
    </row>
    <row r="2502" spans="35:35" x14ac:dyDescent="0.35">
      <c r="AI2502" s="221"/>
    </row>
    <row r="2503" spans="35:35" x14ac:dyDescent="0.35">
      <c r="AI2503" s="221"/>
    </row>
    <row r="2504" spans="35:35" x14ac:dyDescent="0.35">
      <c r="AI2504" s="221"/>
    </row>
    <row r="2505" spans="35:35" x14ac:dyDescent="0.35">
      <c r="AI2505" s="221"/>
    </row>
    <row r="2506" spans="35:35" x14ac:dyDescent="0.35">
      <c r="AI2506" s="221"/>
    </row>
    <row r="2507" spans="35:35" x14ac:dyDescent="0.35">
      <c r="AI2507" s="221"/>
    </row>
    <row r="2508" spans="35:35" x14ac:dyDescent="0.35">
      <c r="AI2508" s="221"/>
    </row>
    <row r="2509" spans="35:35" x14ac:dyDescent="0.35">
      <c r="AI2509" s="221"/>
    </row>
    <row r="2510" spans="35:35" x14ac:dyDescent="0.35">
      <c r="AI2510" s="221"/>
    </row>
    <row r="2511" spans="35:35" x14ac:dyDescent="0.35">
      <c r="AI2511" s="221"/>
    </row>
    <row r="2512" spans="35:35" x14ac:dyDescent="0.35">
      <c r="AI2512" s="221"/>
    </row>
    <row r="2513" spans="35:35" x14ac:dyDescent="0.35">
      <c r="AI2513" s="221"/>
    </row>
    <row r="2514" spans="35:35" x14ac:dyDescent="0.35">
      <c r="AI2514" s="221"/>
    </row>
    <row r="2515" spans="35:35" x14ac:dyDescent="0.35">
      <c r="AI2515" s="221"/>
    </row>
    <row r="2516" spans="35:35" x14ac:dyDescent="0.35">
      <c r="AI2516" s="221"/>
    </row>
    <row r="2517" spans="35:35" x14ac:dyDescent="0.35">
      <c r="AI2517" s="221"/>
    </row>
    <row r="2518" spans="35:35" x14ac:dyDescent="0.35">
      <c r="AI2518" s="221"/>
    </row>
    <row r="2519" spans="35:35" x14ac:dyDescent="0.35">
      <c r="AI2519" s="221"/>
    </row>
    <row r="2520" spans="35:35" x14ac:dyDescent="0.35">
      <c r="AI2520" s="221"/>
    </row>
    <row r="2521" spans="35:35" x14ac:dyDescent="0.35">
      <c r="AI2521" s="221"/>
    </row>
    <row r="2522" spans="35:35" x14ac:dyDescent="0.35">
      <c r="AI2522" s="221"/>
    </row>
    <row r="2523" spans="35:35" x14ac:dyDescent="0.35">
      <c r="AI2523" s="221"/>
    </row>
    <row r="2524" spans="35:35" x14ac:dyDescent="0.35">
      <c r="AI2524" s="221"/>
    </row>
    <row r="2525" spans="35:35" x14ac:dyDescent="0.35">
      <c r="AI2525" s="221"/>
    </row>
    <row r="2526" spans="35:35" x14ac:dyDescent="0.35">
      <c r="AI2526" s="221"/>
    </row>
    <row r="2527" spans="35:35" x14ac:dyDescent="0.35">
      <c r="AI2527" s="221"/>
    </row>
    <row r="2528" spans="35:35" x14ac:dyDescent="0.35">
      <c r="AI2528" s="221"/>
    </row>
    <row r="2529" spans="35:35" x14ac:dyDescent="0.35">
      <c r="AI2529" s="221"/>
    </row>
    <row r="2530" spans="35:35" x14ac:dyDescent="0.35">
      <c r="AI2530" s="221"/>
    </row>
    <row r="2531" spans="35:35" x14ac:dyDescent="0.35">
      <c r="AI2531" s="221"/>
    </row>
    <row r="2532" spans="35:35" x14ac:dyDescent="0.35">
      <c r="AI2532" s="221"/>
    </row>
    <row r="2533" spans="35:35" x14ac:dyDescent="0.35">
      <c r="AI2533" s="221"/>
    </row>
    <row r="2534" spans="35:35" x14ac:dyDescent="0.35">
      <c r="AI2534" s="221"/>
    </row>
    <row r="2535" spans="35:35" x14ac:dyDescent="0.35">
      <c r="AI2535" s="221"/>
    </row>
    <row r="2536" spans="35:35" x14ac:dyDescent="0.35">
      <c r="AI2536" s="221"/>
    </row>
    <row r="2537" spans="35:35" x14ac:dyDescent="0.35">
      <c r="AI2537" s="221"/>
    </row>
    <row r="2538" spans="35:35" x14ac:dyDescent="0.35">
      <c r="AI2538" s="221"/>
    </row>
    <row r="2539" spans="35:35" x14ac:dyDescent="0.35">
      <c r="AI2539" s="221"/>
    </row>
    <row r="2540" spans="35:35" x14ac:dyDescent="0.35">
      <c r="AI2540" s="221"/>
    </row>
    <row r="2541" spans="35:35" x14ac:dyDescent="0.35">
      <c r="AI2541" s="221"/>
    </row>
    <row r="2542" spans="35:35" x14ac:dyDescent="0.35">
      <c r="AI2542" s="221"/>
    </row>
    <row r="2543" spans="35:35" x14ac:dyDescent="0.35">
      <c r="AI2543" s="221"/>
    </row>
    <row r="2544" spans="35:35" x14ac:dyDescent="0.35">
      <c r="AI2544" s="221"/>
    </row>
    <row r="2545" spans="35:35" x14ac:dyDescent="0.35">
      <c r="AI2545" s="221"/>
    </row>
    <row r="2546" spans="35:35" x14ac:dyDescent="0.35">
      <c r="AI2546" s="221"/>
    </row>
    <row r="2547" spans="35:35" x14ac:dyDescent="0.35">
      <c r="AI2547" s="221"/>
    </row>
    <row r="2548" spans="35:35" x14ac:dyDescent="0.35">
      <c r="AI2548" s="221"/>
    </row>
    <row r="2549" spans="35:35" x14ac:dyDescent="0.35">
      <c r="AI2549" s="221"/>
    </row>
    <row r="2550" spans="35:35" x14ac:dyDescent="0.35">
      <c r="AI2550" s="221"/>
    </row>
    <row r="2551" spans="35:35" x14ac:dyDescent="0.35">
      <c r="AI2551" s="221"/>
    </row>
    <row r="2552" spans="35:35" x14ac:dyDescent="0.35">
      <c r="AI2552" s="221"/>
    </row>
    <row r="2553" spans="35:35" x14ac:dyDescent="0.35">
      <c r="AI2553" s="221"/>
    </row>
    <row r="2554" spans="35:35" x14ac:dyDescent="0.35">
      <c r="AI2554" s="221"/>
    </row>
    <row r="2555" spans="35:35" x14ac:dyDescent="0.35">
      <c r="AI2555" s="221"/>
    </row>
    <row r="2556" spans="35:35" x14ac:dyDescent="0.35">
      <c r="AI2556" s="221"/>
    </row>
    <row r="2557" spans="35:35" x14ac:dyDescent="0.35">
      <c r="AI2557" s="221"/>
    </row>
    <row r="2558" spans="35:35" x14ac:dyDescent="0.35">
      <c r="AI2558" s="221"/>
    </row>
    <row r="2559" spans="35:35" x14ac:dyDescent="0.35">
      <c r="AI2559" s="221"/>
    </row>
    <row r="2560" spans="35:35" x14ac:dyDescent="0.35">
      <c r="AI2560" s="221"/>
    </row>
    <row r="2561" spans="35:35" x14ac:dyDescent="0.35">
      <c r="AI2561" s="221"/>
    </row>
    <row r="2562" spans="35:35" x14ac:dyDescent="0.35">
      <c r="AI2562" s="221"/>
    </row>
    <row r="2563" spans="35:35" x14ac:dyDescent="0.35">
      <c r="AI2563" s="221"/>
    </row>
    <row r="2564" spans="35:35" x14ac:dyDescent="0.35">
      <c r="AI2564" s="221"/>
    </row>
    <row r="2565" spans="35:35" x14ac:dyDescent="0.35">
      <c r="AI2565" s="221"/>
    </row>
    <row r="2566" spans="35:35" x14ac:dyDescent="0.35">
      <c r="AI2566" s="221"/>
    </row>
    <row r="2567" spans="35:35" x14ac:dyDescent="0.35">
      <c r="AI2567" s="221"/>
    </row>
    <row r="2568" spans="35:35" x14ac:dyDescent="0.35">
      <c r="AI2568" s="221"/>
    </row>
    <row r="2569" spans="35:35" x14ac:dyDescent="0.35">
      <c r="AI2569" s="221"/>
    </row>
    <row r="2570" spans="35:35" x14ac:dyDescent="0.35">
      <c r="AI2570" s="221"/>
    </row>
    <row r="2571" spans="35:35" x14ac:dyDescent="0.35">
      <c r="AI2571" s="221"/>
    </row>
    <row r="2572" spans="35:35" x14ac:dyDescent="0.35">
      <c r="AI2572" s="221"/>
    </row>
    <row r="2573" spans="35:35" x14ac:dyDescent="0.35">
      <c r="AI2573" s="221"/>
    </row>
    <row r="2574" spans="35:35" x14ac:dyDescent="0.35">
      <c r="AI2574" s="221"/>
    </row>
    <row r="2575" spans="35:35" x14ac:dyDescent="0.35">
      <c r="AI2575" s="221"/>
    </row>
    <row r="2576" spans="35:35" x14ac:dyDescent="0.35">
      <c r="AI2576" s="221"/>
    </row>
    <row r="2577" spans="35:35" x14ac:dyDescent="0.35">
      <c r="AI2577" s="221"/>
    </row>
    <row r="2578" spans="35:35" x14ac:dyDescent="0.35">
      <c r="AI2578" s="221"/>
    </row>
    <row r="2579" spans="35:35" x14ac:dyDescent="0.35">
      <c r="AI2579" s="221"/>
    </row>
    <row r="2580" spans="35:35" x14ac:dyDescent="0.35">
      <c r="AI2580" s="221"/>
    </row>
    <row r="2581" spans="35:35" x14ac:dyDescent="0.35">
      <c r="AI2581" s="221"/>
    </row>
    <row r="2582" spans="35:35" x14ac:dyDescent="0.35">
      <c r="AI2582" s="221"/>
    </row>
    <row r="2583" spans="35:35" x14ac:dyDescent="0.35">
      <c r="AI2583" s="221"/>
    </row>
    <row r="2584" spans="35:35" x14ac:dyDescent="0.35">
      <c r="AI2584" s="221"/>
    </row>
    <row r="2585" spans="35:35" x14ac:dyDescent="0.35">
      <c r="AI2585" s="221"/>
    </row>
    <row r="2586" spans="35:35" x14ac:dyDescent="0.35">
      <c r="AI2586" s="221"/>
    </row>
    <row r="2587" spans="35:35" x14ac:dyDescent="0.35">
      <c r="AI2587" s="221"/>
    </row>
    <row r="2588" spans="35:35" x14ac:dyDescent="0.35">
      <c r="AI2588" s="221"/>
    </row>
    <row r="2589" spans="35:35" x14ac:dyDescent="0.35">
      <c r="AI2589" s="221"/>
    </row>
    <row r="2590" spans="35:35" x14ac:dyDescent="0.35">
      <c r="AI2590" s="221"/>
    </row>
    <row r="2591" spans="35:35" x14ac:dyDescent="0.35">
      <c r="AI2591" s="221"/>
    </row>
    <row r="2592" spans="35:35" x14ac:dyDescent="0.35">
      <c r="AI2592" s="221"/>
    </row>
    <row r="2593" spans="35:35" x14ac:dyDescent="0.35">
      <c r="AI2593" s="221"/>
    </row>
    <row r="2594" spans="35:35" x14ac:dyDescent="0.35">
      <c r="AI2594" s="221"/>
    </row>
    <row r="2595" spans="35:35" x14ac:dyDescent="0.35">
      <c r="AI2595" s="221"/>
    </row>
    <row r="2596" spans="35:35" x14ac:dyDescent="0.35">
      <c r="AI2596" s="221"/>
    </row>
    <row r="2597" spans="35:35" x14ac:dyDescent="0.35">
      <c r="AI2597" s="221"/>
    </row>
    <row r="2598" spans="35:35" x14ac:dyDescent="0.35">
      <c r="AI2598" s="221"/>
    </row>
    <row r="2599" spans="35:35" x14ac:dyDescent="0.35">
      <c r="AI2599" s="221"/>
    </row>
    <row r="2600" spans="35:35" x14ac:dyDescent="0.35">
      <c r="AI2600" s="221"/>
    </row>
    <row r="2601" spans="35:35" x14ac:dyDescent="0.35">
      <c r="AI2601" s="221"/>
    </row>
    <row r="2602" spans="35:35" x14ac:dyDescent="0.35">
      <c r="AI2602" s="221"/>
    </row>
    <row r="2603" spans="35:35" x14ac:dyDescent="0.35">
      <c r="AI2603" s="221"/>
    </row>
    <row r="2604" spans="35:35" x14ac:dyDescent="0.35">
      <c r="AI2604" s="221"/>
    </row>
    <row r="2605" spans="35:35" x14ac:dyDescent="0.35">
      <c r="AI2605" s="221"/>
    </row>
    <row r="2606" spans="35:35" x14ac:dyDescent="0.35">
      <c r="AI2606" s="221"/>
    </row>
    <row r="2607" spans="35:35" x14ac:dyDescent="0.35">
      <c r="AI2607" s="221"/>
    </row>
    <row r="2608" spans="35:35" x14ac:dyDescent="0.35">
      <c r="AI2608" s="221"/>
    </row>
    <row r="2609" spans="35:35" x14ac:dyDescent="0.35">
      <c r="AI2609" s="221"/>
    </row>
    <row r="2610" spans="35:35" x14ac:dyDescent="0.35">
      <c r="AI2610" s="221"/>
    </row>
    <row r="2611" spans="35:35" x14ac:dyDescent="0.35">
      <c r="AI2611" s="221"/>
    </row>
    <row r="2612" spans="35:35" x14ac:dyDescent="0.35">
      <c r="AI2612" s="221"/>
    </row>
    <row r="2613" spans="35:35" x14ac:dyDescent="0.35">
      <c r="AI2613" s="221"/>
    </row>
    <row r="2614" spans="35:35" x14ac:dyDescent="0.35">
      <c r="AI2614" s="221"/>
    </row>
    <row r="2615" spans="35:35" x14ac:dyDescent="0.35">
      <c r="AI2615" s="221"/>
    </row>
    <row r="2616" spans="35:35" x14ac:dyDescent="0.35">
      <c r="AI2616" s="221"/>
    </row>
    <row r="2617" spans="35:35" x14ac:dyDescent="0.35">
      <c r="AI2617" s="221"/>
    </row>
    <row r="2618" spans="35:35" x14ac:dyDescent="0.35">
      <c r="AI2618" s="221"/>
    </row>
    <row r="2619" spans="35:35" x14ac:dyDescent="0.35">
      <c r="AI2619" s="221"/>
    </row>
    <row r="2620" spans="35:35" x14ac:dyDescent="0.35">
      <c r="AI2620" s="221"/>
    </row>
    <row r="2621" spans="35:35" x14ac:dyDescent="0.35">
      <c r="AI2621" s="221"/>
    </row>
    <row r="2622" spans="35:35" x14ac:dyDescent="0.35">
      <c r="AI2622" s="221"/>
    </row>
    <row r="2623" spans="35:35" x14ac:dyDescent="0.35">
      <c r="AI2623" s="221"/>
    </row>
    <row r="2624" spans="35:35" x14ac:dyDescent="0.35">
      <c r="AI2624" s="221"/>
    </row>
    <row r="2625" spans="35:35" x14ac:dyDescent="0.35">
      <c r="AI2625" s="221"/>
    </row>
    <row r="2626" spans="35:35" x14ac:dyDescent="0.35">
      <c r="AI2626" s="221"/>
    </row>
    <row r="2627" spans="35:35" x14ac:dyDescent="0.35">
      <c r="AI2627" s="221"/>
    </row>
    <row r="2628" spans="35:35" x14ac:dyDescent="0.35">
      <c r="AI2628" s="221"/>
    </row>
    <row r="2629" spans="35:35" x14ac:dyDescent="0.35">
      <c r="AI2629" s="221"/>
    </row>
    <row r="2630" spans="35:35" x14ac:dyDescent="0.35">
      <c r="AI2630" s="221"/>
    </row>
    <row r="2631" spans="35:35" x14ac:dyDescent="0.35">
      <c r="AI2631" s="221"/>
    </row>
    <row r="2632" spans="35:35" x14ac:dyDescent="0.35">
      <c r="AI2632" s="221"/>
    </row>
    <row r="2633" spans="35:35" x14ac:dyDescent="0.35">
      <c r="AI2633" s="221"/>
    </row>
    <row r="2634" spans="35:35" x14ac:dyDescent="0.35">
      <c r="AI2634" s="221"/>
    </row>
    <row r="2635" spans="35:35" x14ac:dyDescent="0.35">
      <c r="AI2635" s="221"/>
    </row>
    <row r="2636" spans="35:35" x14ac:dyDescent="0.35">
      <c r="AI2636" s="221"/>
    </row>
    <row r="2637" spans="35:35" x14ac:dyDescent="0.35">
      <c r="AI2637" s="221"/>
    </row>
    <row r="2638" spans="35:35" x14ac:dyDescent="0.35">
      <c r="AI2638" s="221"/>
    </row>
    <row r="2639" spans="35:35" x14ac:dyDescent="0.35">
      <c r="AI2639" s="221"/>
    </row>
    <row r="2640" spans="35:35" x14ac:dyDescent="0.35">
      <c r="AI2640" s="221"/>
    </row>
    <row r="2641" spans="35:35" x14ac:dyDescent="0.35">
      <c r="AI2641" s="221"/>
    </row>
    <row r="2642" spans="35:35" x14ac:dyDescent="0.35">
      <c r="AI2642" s="221"/>
    </row>
    <row r="2643" spans="35:35" x14ac:dyDescent="0.35">
      <c r="AI2643" s="221"/>
    </row>
    <row r="2644" spans="35:35" x14ac:dyDescent="0.35">
      <c r="AI2644" s="221"/>
    </row>
    <row r="2645" spans="35:35" x14ac:dyDescent="0.35">
      <c r="AI2645" s="221"/>
    </row>
    <row r="2646" spans="35:35" x14ac:dyDescent="0.35">
      <c r="AI2646" s="221"/>
    </row>
    <row r="2647" spans="35:35" x14ac:dyDescent="0.35">
      <c r="AI2647" s="221"/>
    </row>
    <row r="2648" spans="35:35" x14ac:dyDescent="0.35">
      <c r="AI2648" s="221"/>
    </row>
    <row r="2649" spans="35:35" x14ac:dyDescent="0.35">
      <c r="AI2649" s="221"/>
    </row>
    <row r="2650" spans="35:35" x14ac:dyDescent="0.35">
      <c r="AI2650" s="221"/>
    </row>
    <row r="2651" spans="35:35" x14ac:dyDescent="0.35">
      <c r="AI2651" s="221"/>
    </row>
    <row r="2652" spans="35:35" x14ac:dyDescent="0.35">
      <c r="AI2652" s="221"/>
    </row>
    <row r="2653" spans="35:35" x14ac:dyDescent="0.35">
      <c r="AI2653" s="221"/>
    </row>
    <row r="2654" spans="35:35" x14ac:dyDescent="0.35">
      <c r="AI2654" s="221"/>
    </row>
    <row r="2655" spans="35:35" x14ac:dyDescent="0.35">
      <c r="AI2655" s="221"/>
    </row>
    <row r="2656" spans="35:35" x14ac:dyDescent="0.35">
      <c r="AI2656" s="221"/>
    </row>
    <row r="2657" spans="35:35" x14ac:dyDescent="0.35">
      <c r="AI2657" s="221"/>
    </row>
    <row r="2658" spans="35:35" x14ac:dyDescent="0.35">
      <c r="AI2658" s="221"/>
    </row>
    <row r="2659" spans="35:35" x14ac:dyDescent="0.35">
      <c r="AI2659" s="221"/>
    </row>
    <row r="2660" spans="35:35" x14ac:dyDescent="0.35">
      <c r="AI2660" s="221"/>
    </row>
    <row r="2661" spans="35:35" x14ac:dyDescent="0.35">
      <c r="AI2661" s="221"/>
    </row>
    <row r="2662" spans="35:35" x14ac:dyDescent="0.35">
      <c r="AI2662" s="221"/>
    </row>
    <row r="2663" spans="35:35" x14ac:dyDescent="0.35">
      <c r="AI2663" s="221"/>
    </row>
    <row r="2664" spans="35:35" x14ac:dyDescent="0.35">
      <c r="AI2664" s="221"/>
    </row>
    <row r="2665" spans="35:35" x14ac:dyDescent="0.35">
      <c r="AI2665" s="221"/>
    </row>
    <row r="2666" spans="35:35" x14ac:dyDescent="0.35">
      <c r="AI2666" s="221"/>
    </row>
    <row r="2667" spans="35:35" x14ac:dyDescent="0.35">
      <c r="AI2667" s="221"/>
    </row>
    <row r="2668" spans="35:35" x14ac:dyDescent="0.35">
      <c r="AI2668" s="221"/>
    </row>
    <row r="2669" spans="35:35" x14ac:dyDescent="0.35">
      <c r="AI2669" s="221"/>
    </row>
    <row r="2670" spans="35:35" x14ac:dyDescent="0.35">
      <c r="AI2670" s="221"/>
    </row>
    <row r="2671" spans="35:35" x14ac:dyDescent="0.35">
      <c r="AI2671" s="221"/>
    </row>
    <row r="2672" spans="35:35" x14ac:dyDescent="0.35">
      <c r="AI2672" s="221"/>
    </row>
    <row r="2673" spans="35:35" x14ac:dyDescent="0.35">
      <c r="AI2673" s="221"/>
    </row>
    <row r="2674" spans="35:35" x14ac:dyDescent="0.35">
      <c r="AI2674" s="221"/>
    </row>
    <row r="2675" spans="35:35" x14ac:dyDescent="0.35">
      <c r="AI2675" s="221"/>
    </row>
    <row r="2676" spans="35:35" x14ac:dyDescent="0.35">
      <c r="AI2676" s="221"/>
    </row>
    <row r="2677" spans="35:35" x14ac:dyDescent="0.35">
      <c r="AI2677" s="221"/>
    </row>
    <row r="2678" spans="35:35" x14ac:dyDescent="0.35">
      <c r="AI2678" s="221"/>
    </row>
    <row r="2679" spans="35:35" x14ac:dyDescent="0.35">
      <c r="AI2679" s="221"/>
    </row>
    <row r="2680" spans="35:35" x14ac:dyDescent="0.35">
      <c r="AI2680" s="221"/>
    </row>
    <row r="2681" spans="35:35" x14ac:dyDescent="0.35">
      <c r="AI2681" s="221"/>
    </row>
    <row r="2682" spans="35:35" x14ac:dyDescent="0.35">
      <c r="AI2682" s="221"/>
    </row>
    <row r="2683" spans="35:35" x14ac:dyDescent="0.35">
      <c r="AI2683" s="221"/>
    </row>
    <row r="2684" spans="35:35" x14ac:dyDescent="0.35">
      <c r="AI2684" s="221"/>
    </row>
    <row r="2685" spans="35:35" x14ac:dyDescent="0.35">
      <c r="AI2685" s="221"/>
    </row>
    <row r="2686" spans="35:35" x14ac:dyDescent="0.35">
      <c r="AI2686" s="221"/>
    </row>
    <row r="2687" spans="35:35" x14ac:dyDescent="0.35">
      <c r="AI2687" s="221"/>
    </row>
    <row r="2688" spans="35:35" x14ac:dyDescent="0.35">
      <c r="AI2688" s="221"/>
    </row>
    <row r="2689" spans="35:35" x14ac:dyDescent="0.35">
      <c r="AI2689" s="221"/>
    </row>
    <row r="2690" spans="35:35" x14ac:dyDescent="0.35">
      <c r="AI2690" s="221"/>
    </row>
    <row r="2691" spans="35:35" x14ac:dyDescent="0.35">
      <c r="AI2691" s="221"/>
    </row>
    <row r="2692" spans="35:35" x14ac:dyDescent="0.35">
      <c r="AI2692" s="221"/>
    </row>
    <row r="2693" spans="35:35" x14ac:dyDescent="0.35">
      <c r="AI2693" s="221"/>
    </row>
    <row r="2694" spans="35:35" x14ac:dyDescent="0.35">
      <c r="AI2694" s="221"/>
    </row>
    <row r="2695" spans="35:35" x14ac:dyDescent="0.35">
      <c r="AI2695" s="221"/>
    </row>
    <row r="2696" spans="35:35" x14ac:dyDescent="0.35">
      <c r="AI2696" s="221"/>
    </row>
    <row r="2697" spans="35:35" x14ac:dyDescent="0.35">
      <c r="AI2697" s="221"/>
    </row>
    <row r="2698" spans="35:35" x14ac:dyDescent="0.35">
      <c r="AI2698" s="221"/>
    </row>
    <row r="2699" spans="35:35" x14ac:dyDescent="0.35">
      <c r="AI2699" s="221"/>
    </row>
    <row r="2700" spans="35:35" x14ac:dyDescent="0.35">
      <c r="AI2700" s="221"/>
    </row>
    <row r="2701" spans="35:35" x14ac:dyDescent="0.35">
      <c r="AI2701" s="221"/>
    </row>
    <row r="2702" spans="35:35" x14ac:dyDescent="0.35">
      <c r="AI2702" s="221"/>
    </row>
    <row r="2703" spans="35:35" x14ac:dyDescent="0.35">
      <c r="AI2703" s="221"/>
    </row>
    <row r="2704" spans="35:35" x14ac:dyDescent="0.35">
      <c r="AI2704" s="221"/>
    </row>
    <row r="2705" spans="35:35" x14ac:dyDescent="0.35">
      <c r="AI2705" s="221"/>
    </row>
    <row r="2706" spans="35:35" x14ac:dyDescent="0.35">
      <c r="AI2706" s="221"/>
    </row>
    <row r="2707" spans="35:35" x14ac:dyDescent="0.35">
      <c r="AI2707" s="221"/>
    </row>
    <row r="2708" spans="35:35" x14ac:dyDescent="0.35">
      <c r="AI2708" s="221"/>
    </row>
    <row r="2709" spans="35:35" x14ac:dyDescent="0.35">
      <c r="AI2709" s="221"/>
    </row>
    <row r="2710" spans="35:35" x14ac:dyDescent="0.35">
      <c r="AI2710" s="221"/>
    </row>
    <row r="2711" spans="35:35" x14ac:dyDescent="0.35">
      <c r="AI2711" s="221"/>
    </row>
    <row r="2712" spans="35:35" x14ac:dyDescent="0.35">
      <c r="AI2712" s="221"/>
    </row>
    <row r="2713" spans="35:35" x14ac:dyDescent="0.35">
      <c r="AI2713" s="221"/>
    </row>
    <row r="2714" spans="35:35" x14ac:dyDescent="0.35">
      <c r="AI2714" s="221"/>
    </row>
    <row r="2715" spans="35:35" x14ac:dyDescent="0.35">
      <c r="AI2715" s="221"/>
    </row>
    <row r="2716" spans="35:35" x14ac:dyDescent="0.35">
      <c r="AI2716" s="221"/>
    </row>
    <row r="2717" spans="35:35" x14ac:dyDescent="0.35">
      <c r="AI2717" s="221"/>
    </row>
    <row r="2718" spans="35:35" x14ac:dyDescent="0.35">
      <c r="AI2718" s="221"/>
    </row>
    <row r="2719" spans="35:35" x14ac:dyDescent="0.35">
      <c r="AI2719" s="221"/>
    </row>
    <row r="2720" spans="35:35" x14ac:dyDescent="0.35">
      <c r="AI2720" s="221"/>
    </row>
    <row r="2721" spans="35:35" x14ac:dyDescent="0.35">
      <c r="AI2721" s="221"/>
    </row>
    <row r="2722" spans="35:35" x14ac:dyDescent="0.35">
      <c r="AI2722" s="221"/>
    </row>
    <row r="2723" spans="35:35" x14ac:dyDescent="0.35">
      <c r="AI2723" s="221"/>
    </row>
    <row r="2724" spans="35:35" x14ac:dyDescent="0.35">
      <c r="AI2724" s="221"/>
    </row>
    <row r="2725" spans="35:35" x14ac:dyDescent="0.35">
      <c r="AI2725" s="221"/>
    </row>
    <row r="2726" spans="35:35" x14ac:dyDescent="0.35">
      <c r="AI2726" s="221"/>
    </row>
    <row r="2727" spans="35:35" x14ac:dyDescent="0.35">
      <c r="AI2727" s="221"/>
    </row>
    <row r="2728" spans="35:35" x14ac:dyDescent="0.35">
      <c r="AI2728" s="221"/>
    </row>
    <row r="2729" spans="35:35" x14ac:dyDescent="0.35">
      <c r="AI2729" s="221"/>
    </row>
    <row r="2730" spans="35:35" x14ac:dyDescent="0.35">
      <c r="AI2730" s="221"/>
    </row>
    <row r="2731" spans="35:35" x14ac:dyDescent="0.35">
      <c r="AI2731" s="221"/>
    </row>
    <row r="2732" spans="35:35" x14ac:dyDescent="0.35">
      <c r="AI2732" s="221"/>
    </row>
    <row r="2733" spans="35:35" x14ac:dyDescent="0.35">
      <c r="AI2733" s="221"/>
    </row>
    <row r="2734" spans="35:35" x14ac:dyDescent="0.35">
      <c r="AI2734" s="221"/>
    </row>
    <row r="2735" spans="35:35" x14ac:dyDescent="0.35">
      <c r="AI2735" s="221"/>
    </row>
    <row r="2736" spans="35:35" x14ac:dyDescent="0.35">
      <c r="AI2736" s="221"/>
    </row>
    <row r="2737" spans="35:35" x14ac:dyDescent="0.35">
      <c r="AI2737" s="221"/>
    </row>
    <row r="2738" spans="35:35" x14ac:dyDescent="0.35">
      <c r="AI2738" s="221"/>
    </row>
    <row r="2739" spans="35:35" x14ac:dyDescent="0.35">
      <c r="AI2739" s="221"/>
    </row>
    <row r="2740" spans="35:35" x14ac:dyDescent="0.35">
      <c r="AI2740" s="221"/>
    </row>
    <row r="2741" spans="35:35" x14ac:dyDescent="0.35">
      <c r="AI2741" s="221"/>
    </row>
    <row r="2742" spans="35:35" x14ac:dyDescent="0.35">
      <c r="AI2742" s="221"/>
    </row>
    <row r="2743" spans="35:35" x14ac:dyDescent="0.35">
      <c r="AI2743" s="221"/>
    </row>
    <row r="2744" spans="35:35" x14ac:dyDescent="0.35">
      <c r="AI2744" s="221"/>
    </row>
    <row r="2745" spans="35:35" x14ac:dyDescent="0.35">
      <c r="AI2745" s="221"/>
    </row>
    <row r="2746" spans="35:35" x14ac:dyDescent="0.35">
      <c r="AI2746" s="221"/>
    </row>
    <row r="2747" spans="35:35" x14ac:dyDescent="0.35">
      <c r="AI2747" s="221"/>
    </row>
    <row r="2748" spans="35:35" x14ac:dyDescent="0.35">
      <c r="AI2748" s="221"/>
    </row>
    <row r="2749" spans="35:35" x14ac:dyDescent="0.35">
      <c r="AI2749" s="221"/>
    </row>
    <row r="2750" spans="35:35" x14ac:dyDescent="0.35">
      <c r="AI2750" s="221"/>
    </row>
    <row r="2751" spans="35:35" x14ac:dyDescent="0.35">
      <c r="AI2751" s="221"/>
    </row>
    <row r="2752" spans="35:35" x14ac:dyDescent="0.35">
      <c r="AI2752" s="221"/>
    </row>
    <row r="2753" spans="35:35" x14ac:dyDescent="0.35">
      <c r="AI2753" s="221"/>
    </row>
    <row r="2754" spans="35:35" x14ac:dyDescent="0.35">
      <c r="AI2754" s="221"/>
    </row>
    <row r="2755" spans="35:35" x14ac:dyDescent="0.35">
      <c r="AI2755" s="221"/>
    </row>
    <row r="2756" spans="35:35" x14ac:dyDescent="0.35">
      <c r="AI2756" s="221"/>
    </row>
    <row r="2757" spans="35:35" x14ac:dyDescent="0.35">
      <c r="AI2757" s="221"/>
    </row>
    <row r="2758" spans="35:35" x14ac:dyDescent="0.35">
      <c r="AI2758" s="221"/>
    </row>
    <row r="2759" spans="35:35" x14ac:dyDescent="0.35">
      <c r="AI2759" s="221"/>
    </row>
    <row r="2760" spans="35:35" x14ac:dyDescent="0.35">
      <c r="AI2760" s="221"/>
    </row>
    <row r="2761" spans="35:35" x14ac:dyDescent="0.35">
      <c r="AI2761" s="221"/>
    </row>
    <row r="2762" spans="35:35" x14ac:dyDescent="0.35">
      <c r="AI2762" s="221"/>
    </row>
    <row r="2763" spans="35:35" x14ac:dyDescent="0.35">
      <c r="AI2763" s="221"/>
    </row>
    <row r="2764" spans="35:35" x14ac:dyDescent="0.35">
      <c r="AI2764" s="221"/>
    </row>
    <row r="2765" spans="35:35" x14ac:dyDescent="0.35">
      <c r="AI2765" s="221"/>
    </row>
    <row r="2766" spans="35:35" x14ac:dyDescent="0.35">
      <c r="AI2766" s="221"/>
    </row>
    <row r="2767" spans="35:35" x14ac:dyDescent="0.35">
      <c r="AI2767" s="221"/>
    </row>
    <row r="2768" spans="35:35" x14ac:dyDescent="0.35">
      <c r="AI2768" s="221"/>
    </row>
    <row r="2769" spans="35:35" x14ac:dyDescent="0.35">
      <c r="AI2769" s="221"/>
    </row>
    <row r="2770" spans="35:35" x14ac:dyDescent="0.35">
      <c r="AI2770" s="221"/>
    </row>
    <row r="2771" spans="35:35" x14ac:dyDescent="0.35">
      <c r="AI2771" s="221"/>
    </row>
    <row r="2772" spans="35:35" x14ac:dyDescent="0.35">
      <c r="AI2772" s="221"/>
    </row>
    <row r="2773" spans="35:35" x14ac:dyDescent="0.35">
      <c r="AI2773" s="221"/>
    </row>
    <row r="2774" spans="35:35" x14ac:dyDescent="0.35">
      <c r="AI2774" s="221"/>
    </row>
    <row r="2775" spans="35:35" x14ac:dyDescent="0.35">
      <c r="AI2775" s="221"/>
    </row>
    <row r="2776" spans="35:35" x14ac:dyDescent="0.35">
      <c r="AI2776" s="221"/>
    </row>
    <row r="2777" spans="35:35" x14ac:dyDescent="0.35">
      <c r="AI2777" s="221"/>
    </row>
    <row r="2778" spans="35:35" x14ac:dyDescent="0.35">
      <c r="AI2778" s="221"/>
    </row>
    <row r="2779" spans="35:35" x14ac:dyDescent="0.35">
      <c r="AI2779" s="221"/>
    </row>
    <row r="2780" spans="35:35" x14ac:dyDescent="0.35">
      <c r="AI2780" s="221"/>
    </row>
    <row r="2781" spans="35:35" x14ac:dyDescent="0.35">
      <c r="AI2781" s="221"/>
    </row>
    <row r="2782" spans="35:35" x14ac:dyDescent="0.35">
      <c r="AI2782" s="221"/>
    </row>
    <row r="2783" spans="35:35" x14ac:dyDescent="0.35">
      <c r="AI2783" s="221"/>
    </row>
    <row r="2784" spans="35:35" x14ac:dyDescent="0.35">
      <c r="AI2784" s="221"/>
    </row>
    <row r="2785" spans="35:35" x14ac:dyDescent="0.35">
      <c r="AI2785" s="221"/>
    </row>
    <row r="2786" spans="35:35" x14ac:dyDescent="0.35">
      <c r="AI2786" s="221"/>
    </row>
    <row r="2787" spans="35:35" x14ac:dyDescent="0.35">
      <c r="AI2787" s="221"/>
    </row>
    <row r="2788" spans="35:35" x14ac:dyDescent="0.35">
      <c r="AI2788" s="221"/>
    </row>
    <row r="2789" spans="35:35" x14ac:dyDescent="0.35">
      <c r="AI2789" s="221"/>
    </row>
    <row r="2790" spans="35:35" x14ac:dyDescent="0.35">
      <c r="AI2790" s="221"/>
    </row>
    <row r="2791" spans="35:35" x14ac:dyDescent="0.35">
      <c r="AI2791" s="221"/>
    </row>
    <row r="2792" spans="35:35" x14ac:dyDescent="0.35">
      <c r="AI2792" s="221"/>
    </row>
    <row r="2793" spans="35:35" x14ac:dyDescent="0.35">
      <c r="AI2793" s="221"/>
    </row>
    <row r="2794" spans="35:35" x14ac:dyDescent="0.35">
      <c r="AI2794" s="221"/>
    </row>
    <row r="2795" spans="35:35" x14ac:dyDescent="0.35">
      <c r="AI2795" s="221"/>
    </row>
    <row r="2796" spans="35:35" x14ac:dyDescent="0.35">
      <c r="AI2796" s="221"/>
    </row>
    <row r="2797" spans="35:35" x14ac:dyDescent="0.35">
      <c r="AI2797" s="221"/>
    </row>
    <row r="2798" spans="35:35" x14ac:dyDescent="0.35">
      <c r="AI2798" s="221"/>
    </row>
    <row r="2799" spans="35:35" x14ac:dyDescent="0.35">
      <c r="AI2799" s="221"/>
    </row>
    <row r="2800" spans="35:35" x14ac:dyDescent="0.35">
      <c r="AI2800" s="221"/>
    </row>
    <row r="2801" spans="35:35" x14ac:dyDescent="0.35">
      <c r="AI2801" s="221"/>
    </row>
    <row r="2802" spans="35:35" x14ac:dyDescent="0.35">
      <c r="AI2802" s="221"/>
    </row>
    <row r="2803" spans="35:35" x14ac:dyDescent="0.35">
      <c r="AI2803" s="221"/>
    </row>
    <row r="2804" spans="35:35" x14ac:dyDescent="0.35">
      <c r="AI2804" s="221"/>
    </row>
    <row r="2805" spans="35:35" x14ac:dyDescent="0.35">
      <c r="AI2805" s="221"/>
    </row>
    <row r="2806" spans="35:35" x14ac:dyDescent="0.35">
      <c r="AI2806" s="221"/>
    </row>
    <row r="2807" spans="35:35" x14ac:dyDescent="0.35">
      <c r="AI2807" s="221"/>
    </row>
    <row r="2808" spans="35:35" x14ac:dyDescent="0.35">
      <c r="AI2808" s="221"/>
    </row>
    <row r="2809" spans="35:35" x14ac:dyDescent="0.35">
      <c r="AI2809" s="221"/>
    </row>
    <row r="2810" spans="35:35" x14ac:dyDescent="0.35">
      <c r="AI2810" s="221"/>
    </row>
    <row r="2811" spans="35:35" x14ac:dyDescent="0.35">
      <c r="AI2811" s="221"/>
    </row>
    <row r="2812" spans="35:35" x14ac:dyDescent="0.35">
      <c r="AI2812" s="221"/>
    </row>
    <row r="2813" spans="35:35" x14ac:dyDescent="0.35">
      <c r="AI2813" s="221"/>
    </row>
    <row r="2814" spans="35:35" x14ac:dyDescent="0.35">
      <c r="AI2814" s="221"/>
    </row>
    <row r="2815" spans="35:35" x14ac:dyDescent="0.35">
      <c r="AI2815" s="221"/>
    </row>
    <row r="2816" spans="35:35" x14ac:dyDescent="0.35">
      <c r="AI2816" s="221"/>
    </row>
    <row r="2817" spans="35:35" x14ac:dyDescent="0.35">
      <c r="AI2817" s="221"/>
    </row>
    <row r="2818" spans="35:35" x14ac:dyDescent="0.35">
      <c r="AI2818" s="221"/>
    </row>
    <row r="2819" spans="35:35" x14ac:dyDescent="0.35">
      <c r="AI2819" s="221"/>
    </row>
    <row r="2820" spans="35:35" x14ac:dyDescent="0.35">
      <c r="AI2820" s="221"/>
    </row>
    <row r="2821" spans="35:35" x14ac:dyDescent="0.35">
      <c r="AI2821" s="221"/>
    </row>
    <row r="2822" spans="35:35" x14ac:dyDescent="0.35">
      <c r="AI2822" s="221"/>
    </row>
    <row r="2823" spans="35:35" x14ac:dyDescent="0.35">
      <c r="AI2823" s="221"/>
    </row>
    <row r="2824" spans="35:35" x14ac:dyDescent="0.35">
      <c r="AI2824" s="221"/>
    </row>
    <row r="2825" spans="35:35" x14ac:dyDescent="0.35">
      <c r="AI2825" s="221"/>
    </row>
    <row r="2826" spans="35:35" x14ac:dyDescent="0.35">
      <c r="AI2826" s="221"/>
    </row>
    <row r="2827" spans="35:35" x14ac:dyDescent="0.35">
      <c r="AI2827" s="221"/>
    </row>
    <row r="2828" spans="35:35" x14ac:dyDescent="0.35">
      <c r="AI2828" s="221"/>
    </row>
    <row r="2829" spans="35:35" x14ac:dyDescent="0.35">
      <c r="AI2829" s="221"/>
    </row>
    <row r="2830" spans="35:35" x14ac:dyDescent="0.35">
      <c r="AI2830" s="221"/>
    </row>
    <row r="2831" spans="35:35" x14ac:dyDescent="0.35">
      <c r="AI2831" s="221"/>
    </row>
    <row r="2832" spans="35:35" x14ac:dyDescent="0.35">
      <c r="AI2832" s="221"/>
    </row>
    <row r="2833" spans="35:35" x14ac:dyDescent="0.35">
      <c r="AI2833" s="221"/>
    </row>
    <row r="2834" spans="35:35" x14ac:dyDescent="0.35">
      <c r="AI2834" s="221"/>
    </row>
    <row r="2835" spans="35:35" x14ac:dyDescent="0.35">
      <c r="AI2835" s="221"/>
    </row>
    <row r="2836" spans="35:35" x14ac:dyDescent="0.35">
      <c r="AI2836" s="221"/>
    </row>
    <row r="2837" spans="35:35" x14ac:dyDescent="0.35">
      <c r="AI2837" s="221"/>
    </row>
    <row r="2838" spans="35:35" x14ac:dyDescent="0.35">
      <c r="AI2838" s="221"/>
    </row>
    <row r="2839" spans="35:35" x14ac:dyDescent="0.35">
      <c r="AI2839" s="221"/>
    </row>
    <row r="2840" spans="35:35" x14ac:dyDescent="0.35">
      <c r="AI2840" s="221"/>
    </row>
    <row r="2841" spans="35:35" x14ac:dyDescent="0.35">
      <c r="AI2841" s="221"/>
    </row>
    <row r="2842" spans="35:35" x14ac:dyDescent="0.35">
      <c r="AI2842" s="221"/>
    </row>
    <row r="2843" spans="35:35" x14ac:dyDescent="0.35">
      <c r="AI2843" s="221"/>
    </row>
    <row r="2844" spans="35:35" x14ac:dyDescent="0.35">
      <c r="AI2844" s="221"/>
    </row>
    <row r="2845" spans="35:35" x14ac:dyDescent="0.35">
      <c r="AI2845" s="221"/>
    </row>
    <row r="2846" spans="35:35" x14ac:dyDescent="0.35">
      <c r="AI2846" s="221"/>
    </row>
    <row r="2847" spans="35:35" x14ac:dyDescent="0.35">
      <c r="AI2847" s="221"/>
    </row>
    <row r="2848" spans="35:35" x14ac:dyDescent="0.35">
      <c r="AI2848" s="221"/>
    </row>
    <row r="2849" spans="35:35" x14ac:dyDescent="0.35">
      <c r="AI2849" s="221"/>
    </row>
    <row r="2850" spans="35:35" x14ac:dyDescent="0.35">
      <c r="AI2850" s="221"/>
    </row>
    <row r="2851" spans="35:35" x14ac:dyDescent="0.35">
      <c r="AI2851" s="221"/>
    </row>
    <row r="2852" spans="35:35" x14ac:dyDescent="0.35">
      <c r="AI2852" s="221"/>
    </row>
    <row r="2853" spans="35:35" x14ac:dyDescent="0.35">
      <c r="AI2853" s="221"/>
    </row>
    <row r="2854" spans="35:35" x14ac:dyDescent="0.35">
      <c r="AI2854" s="221"/>
    </row>
    <row r="2855" spans="35:35" x14ac:dyDescent="0.35">
      <c r="AI2855" s="221"/>
    </row>
    <row r="2856" spans="35:35" x14ac:dyDescent="0.35">
      <c r="AI2856" s="221"/>
    </row>
    <row r="2857" spans="35:35" x14ac:dyDescent="0.35">
      <c r="AI2857" s="221"/>
    </row>
    <row r="2858" spans="35:35" x14ac:dyDescent="0.35">
      <c r="AI2858" s="221"/>
    </row>
    <row r="2859" spans="35:35" x14ac:dyDescent="0.35">
      <c r="AI2859" s="221"/>
    </row>
    <row r="2860" spans="35:35" x14ac:dyDescent="0.35">
      <c r="AI2860" s="221"/>
    </row>
    <row r="2861" spans="35:35" x14ac:dyDescent="0.35">
      <c r="AI2861" s="221"/>
    </row>
    <row r="2862" spans="35:35" x14ac:dyDescent="0.35">
      <c r="AI2862" s="221"/>
    </row>
    <row r="2863" spans="35:35" x14ac:dyDescent="0.35">
      <c r="AI2863" s="221"/>
    </row>
    <row r="2864" spans="35:35" x14ac:dyDescent="0.35">
      <c r="AI2864" s="221"/>
    </row>
    <row r="2865" spans="35:35" x14ac:dyDescent="0.35">
      <c r="AI2865" s="221"/>
    </row>
    <row r="2866" spans="35:35" x14ac:dyDescent="0.35">
      <c r="AI2866" s="221"/>
    </row>
    <row r="2867" spans="35:35" x14ac:dyDescent="0.35">
      <c r="AI2867" s="221"/>
    </row>
    <row r="2868" spans="35:35" x14ac:dyDescent="0.35">
      <c r="AI2868" s="221"/>
    </row>
    <row r="2869" spans="35:35" x14ac:dyDescent="0.35">
      <c r="AI2869" s="221"/>
    </row>
    <row r="2870" spans="35:35" x14ac:dyDescent="0.35">
      <c r="AI2870" s="221"/>
    </row>
    <row r="2871" spans="35:35" x14ac:dyDescent="0.35">
      <c r="AI2871" s="221"/>
    </row>
    <row r="2872" spans="35:35" x14ac:dyDescent="0.35">
      <c r="AI2872" s="221"/>
    </row>
    <row r="2873" spans="35:35" x14ac:dyDescent="0.35">
      <c r="AI2873" s="221"/>
    </row>
    <row r="2874" spans="35:35" x14ac:dyDescent="0.35">
      <c r="AI2874" s="221"/>
    </row>
    <row r="2875" spans="35:35" x14ac:dyDescent="0.35">
      <c r="AI2875" s="221"/>
    </row>
    <row r="2876" spans="35:35" x14ac:dyDescent="0.35">
      <c r="AI2876" s="221"/>
    </row>
    <row r="2877" spans="35:35" x14ac:dyDescent="0.35">
      <c r="AI2877" s="221"/>
    </row>
    <row r="2878" spans="35:35" x14ac:dyDescent="0.35">
      <c r="AI2878" s="221"/>
    </row>
    <row r="2879" spans="35:35" x14ac:dyDescent="0.35">
      <c r="AI2879" s="221"/>
    </row>
    <row r="2880" spans="35:35" x14ac:dyDescent="0.35">
      <c r="AI2880" s="221"/>
    </row>
    <row r="2881" spans="35:35" x14ac:dyDescent="0.35">
      <c r="AI2881" s="221"/>
    </row>
    <row r="2882" spans="35:35" x14ac:dyDescent="0.35">
      <c r="AI2882" s="221"/>
    </row>
    <row r="2883" spans="35:35" x14ac:dyDescent="0.35">
      <c r="AI2883" s="221"/>
    </row>
    <row r="2884" spans="35:35" x14ac:dyDescent="0.35">
      <c r="AI2884" s="221"/>
    </row>
    <row r="2885" spans="35:35" x14ac:dyDescent="0.35">
      <c r="AI2885" s="221"/>
    </row>
    <row r="2886" spans="35:35" x14ac:dyDescent="0.35">
      <c r="AI2886" s="221"/>
    </row>
    <row r="2887" spans="35:35" x14ac:dyDescent="0.35">
      <c r="AI2887" s="221"/>
    </row>
    <row r="2888" spans="35:35" x14ac:dyDescent="0.35">
      <c r="AI2888" s="221"/>
    </row>
    <row r="2889" spans="35:35" x14ac:dyDescent="0.35">
      <c r="AI2889" s="221"/>
    </row>
    <row r="2890" spans="35:35" x14ac:dyDescent="0.35">
      <c r="AI2890" s="221"/>
    </row>
    <row r="2891" spans="35:35" x14ac:dyDescent="0.35">
      <c r="AI2891" s="221"/>
    </row>
    <row r="2892" spans="35:35" x14ac:dyDescent="0.35">
      <c r="AI2892" s="221"/>
    </row>
    <row r="2893" spans="35:35" x14ac:dyDescent="0.35">
      <c r="AI2893" s="221"/>
    </row>
    <row r="2894" spans="35:35" x14ac:dyDescent="0.35">
      <c r="AI2894" s="221"/>
    </row>
    <row r="2895" spans="35:35" x14ac:dyDescent="0.35">
      <c r="AI2895" s="221"/>
    </row>
    <row r="2896" spans="35:35" x14ac:dyDescent="0.35">
      <c r="AI2896" s="221"/>
    </row>
    <row r="2897" spans="35:35" x14ac:dyDescent="0.35">
      <c r="AI2897" s="221"/>
    </row>
    <row r="2898" spans="35:35" x14ac:dyDescent="0.35">
      <c r="AI2898" s="221"/>
    </row>
    <row r="2899" spans="35:35" x14ac:dyDescent="0.35">
      <c r="AI2899" s="221"/>
    </row>
    <row r="2900" spans="35:35" x14ac:dyDescent="0.35">
      <c r="AI2900" s="221"/>
    </row>
    <row r="2901" spans="35:35" x14ac:dyDescent="0.35">
      <c r="AI2901" s="221"/>
    </row>
    <row r="2902" spans="35:35" x14ac:dyDescent="0.35">
      <c r="AI2902" s="221"/>
    </row>
    <row r="2903" spans="35:35" x14ac:dyDescent="0.35">
      <c r="AI2903" s="221"/>
    </row>
    <row r="2904" spans="35:35" x14ac:dyDescent="0.35">
      <c r="AI2904" s="221"/>
    </row>
    <row r="2905" spans="35:35" x14ac:dyDescent="0.35">
      <c r="AI2905" s="221"/>
    </row>
    <row r="2906" spans="35:35" x14ac:dyDescent="0.35">
      <c r="AI2906" s="221"/>
    </row>
    <row r="2907" spans="35:35" x14ac:dyDescent="0.35">
      <c r="AI2907" s="221"/>
    </row>
    <row r="2908" spans="35:35" x14ac:dyDescent="0.35">
      <c r="AI2908" s="221"/>
    </row>
    <row r="2909" spans="35:35" x14ac:dyDescent="0.35">
      <c r="AI2909" s="221"/>
    </row>
    <row r="2910" spans="35:35" x14ac:dyDescent="0.35">
      <c r="AI2910" s="221"/>
    </row>
    <row r="2911" spans="35:35" x14ac:dyDescent="0.35">
      <c r="AI2911" s="221"/>
    </row>
    <row r="2912" spans="35:35" x14ac:dyDescent="0.35">
      <c r="AI2912" s="221"/>
    </row>
    <row r="2913" spans="35:35" x14ac:dyDescent="0.35">
      <c r="AI2913" s="221"/>
    </row>
    <row r="2914" spans="35:35" x14ac:dyDescent="0.35">
      <c r="AI2914" s="221"/>
    </row>
    <row r="2915" spans="35:35" x14ac:dyDescent="0.35">
      <c r="AI2915" s="221"/>
    </row>
    <row r="2916" spans="35:35" x14ac:dyDescent="0.35">
      <c r="AI2916" s="221"/>
    </row>
    <row r="2917" spans="35:35" x14ac:dyDescent="0.35">
      <c r="AI2917" s="221"/>
    </row>
    <row r="2918" spans="35:35" x14ac:dyDescent="0.35">
      <c r="AI2918" s="221"/>
    </row>
    <row r="2919" spans="35:35" x14ac:dyDescent="0.35">
      <c r="AI2919" s="221"/>
    </row>
    <row r="2920" spans="35:35" x14ac:dyDescent="0.35">
      <c r="AI2920" s="221"/>
    </row>
    <row r="2921" spans="35:35" x14ac:dyDescent="0.35">
      <c r="AI2921" s="221"/>
    </row>
    <row r="2922" spans="35:35" x14ac:dyDescent="0.35">
      <c r="AI2922" s="221"/>
    </row>
    <row r="2923" spans="35:35" x14ac:dyDescent="0.35">
      <c r="AI2923" s="221"/>
    </row>
    <row r="2924" spans="35:35" x14ac:dyDescent="0.35">
      <c r="AI2924" s="221"/>
    </row>
    <row r="2925" spans="35:35" x14ac:dyDescent="0.35">
      <c r="AI2925" s="221"/>
    </row>
    <row r="2926" spans="35:35" x14ac:dyDescent="0.35">
      <c r="AI2926" s="221"/>
    </row>
    <row r="2927" spans="35:35" x14ac:dyDescent="0.35">
      <c r="AI2927" s="221"/>
    </row>
    <row r="2928" spans="35:35" x14ac:dyDescent="0.35">
      <c r="AI2928" s="221"/>
    </row>
    <row r="2929" spans="35:35" x14ac:dyDescent="0.35">
      <c r="AI2929" s="221"/>
    </row>
    <row r="2930" spans="35:35" x14ac:dyDescent="0.35">
      <c r="AI2930" s="221"/>
    </row>
    <row r="2931" spans="35:35" x14ac:dyDescent="0.35">
      <c r="AI2931" s="221"/>
    </row>
    <row r="2932" spans="35:35" x14ac:dyDescent="0.35">
      <c r="AI2932" s="221"/>
    </row>
    <row r="2933" spans="35:35" x14ac:dyDescent="0.35">
      <c r="AI2933" s="221"/>
    </row>
    <row r="2934" spans="35:35" x14ac:dyDescent="0.35">
      <c r="AI2934" s="221"/>
    </row>
    <row r="2935" spans="35:35" x14ac:dyDescent="0.35">
      <c r="AI2935" s="221"/>
    </row>
    <row r="2936" spans="35:35" x14ac:dyDescent="0.35">
      <c r="AI2936" s="221"/>
    </row>
    <row r="2937" spans="35:35" x14ac:dyDescent="0.35">
      <c r="AI2937" s="221"/>
    </row>
    <row r="2938" spans="35:35" x14ac:dyDescent="0.35">
      <c r="AI2938" s="221"/>
    </row>
    <row r="2939" spans="35:35" x14ac:dyDescent="0.35">
      <c r="AI2939" s="221"/>
    </row>
    <row r="2940" spans="35:35" x14ac:dyDescent="0.35">
      <c r="AI2940" s="221"/>
    </row>
    <row r="2941" spans="35:35" x14ac:dyDescent="0.35">
      <c r="AI2941" s="221"/>
    </row>
    <row r="2942" spans="35:35" x14ac:dyDescent="0.35">
      <c r="AI2942" s="221"/>
    </row>
    <row r="2943" spans="35:35" x14ac:dyDescent="0.35">
      <c r="AI2943" s="221"/>
    </row>
    <row r="2944" spans="35:35" x14ac:dyDescent="0.35">
      <c r="AI2944" s="221"/>
    </row>
    <row r="2945" spans="35:35" x14ac:dyDescent="0.35">
      <c r="AI2945" s="221"/>
    </row>
    <row r="2946" spans="35:35" x14ac:dyDescent="0.35">
      <c r="AI2946" s="221"/>
    </row>
    <row r="2947" spans="35:35" x14ac:dyDescent="0.35">
      <c r="AI2947" s="221"/>
    </row>
    <row r="2948" spans="35:35" x14ac:dyDescent="0.35">
      <c r="AI2948" s="221"/>
    </row>
    <row r="2949" spans="35:35" x14ac:dyDescent="0.35">
      <c r="AI2949" s="221"/>
    </row>
    <row r="2950" spans="35:35" x14ac:dyDescent="0.35">
      <c r="AI2950" s="221"/>
    </row>
    <row r="2951" spans="35:35" x14ac:dyDescent="0.35">
      <c r="AI2951" s="221"/>
    </row>
    <row r="2952" spans="35:35" x14ac:dyDescent="0.35">
      <c r="AI2952" s="221"/>
    </row>
    <row r="2953" spans="35:35" x14ac:dyDescent="0.35">
      <c r="AI2953" s="221"/>
    </row>
    <row r="2954" spans="35:35" x14ac:dyDescent="0.35">
      <c r="AI2954" s="221"/>
    </row>
    <row r="2955" spans="35:35" x14ac:dyDescent="0.35">
      <c r="AI2955" s="221"/>
    </row>
    <row r="2956" spans="35:35" x14ac:dyDescent="0.35">
      <c r="AI2956" s="221"/>
    </row>
    <row r="2957" spans="35:35" x14ac:dyDescent="0.35">
      <c r="AI2957" s="221"/>
    </row>
    <row r="2958" spans="35:35" x14ac:dyDescent="0.35">
      <c r="AI2958" s="221"/>
    </row>
    <row r="2959" spans="35:35" x14ac:dyDescent="0.35">
      <c r="AI2959" s="221"/>
    </row>
    <row r="2960" spans="35:35" x14ac:dyDescent="0.35">
      <c r="AI2960" s="221"/>
    </row>
    <row r="2961" spans="35:35" x14ac:dyDescent="0.35">
      <c r="AI2961" s="221"/>
    </row>
    <row r="2962" spans="35:35" x14ac:dyDescent="0.35">
      <c r="AI2962" s="221"/>
    </row>
    <row r="2963" spans="35:35" x14ac:dyDescent="0.35">
      <c r="AI2963" s="221"/>
    </row>
    <row r="2964" spans="35:35" x14ac:dyDescent="0.35">
      <c r="AI2964" s="221"/>
    </row>
    <row r="2965" spans="35:35" x14ac:dyDescent="0.35">
      <c r="AI2965" s="221"/>
    </row>
    <row r="2966" spans="35:35" x14ac:dyDescent="0.35">
      <c r="AI2966" s="221"/>
    </row>
    <row r="2967" spans="35:35" x14ac:dyDescent="0.35">
      <c r="AI2967" s="221"/>
    </row>
    <row r="2968" spans="35:35" x14ac:dyDescent="0.35">
      <c r="AI2968" s="221"/>
    </row>
    <row r="2969" spans="35:35" x14ac:dyDescent="0.35">
      <c r="AI2969" s="221"/>
    </row>
    <row r="2970" spans="35:35" x14ac:dyDescent="0.35">
      <c r="AI2970" s="221"/>
    </row>
    <row r="2971" spans="35:35" x14ac:dyDescent="0.35">
      <c r="AI2971" s="221"/>
    </row>
    <row r="2972" spans="35:35" x14ac:dyDescent="0.35">
      <c r="AI2972" s="221"/>
    </row>
    <row r="2973" spans="35:35" x14ac:dyDescent="0.35">
      <c r="AI2973" s="221"/>
    </row>
    <row r="2974" spans="35:35" x14ac:dyDescent="0.35">
      <c r="AI2974" s="221"/>
    </row>
    <row r="2975" spans="35:35" x14ac:dyDescent="0.35">
      <c r="AI2975" s="221"/>
    </row>
    <row r="2976" spans="35:35" x14ac:dyDescent="0.35">
      <c r="AI2976" s="221"/>
    </row>
    <row r="2977" spans="35:35" x14ac:dyDescent="0.35">
      <c r="AI2977" s="221"/>
    </row>
    <row r="2978" spans="35:35" x14ac:dyDescent="0.35">
      <c r="AI2978" s="221"/>
    </row>
    <row r="2979" spans="35:35" x14ac:dyDescent="0.35">
      <c r="AI2979" s="221"/>
    </row>
    <row r="2980" spans="35:35" x14ac:dyDescent="0.35">
      <c r="AI2980" s="221"/>
    </row>
    <row r="2981" spans="35:35" x14ac:dyDescent="0.35">
      <c r="AI2981" s="221"/>
    </row>
    <row r="2982" spans="35:35" x14ac:dyDescent="0.35">
      <c r="AI2982" s="221"/>
    </row>
    <row r="2983" spans="35:35" x14ac:dyDescent="0.35">
      <c r="AI2983" s="221"/>
    </row>
    <row r="2984" spans="35:35" x14ac:dyDescent="0.35">
      <c r="AI2984" s="221"/>
    </row>
    <row r="2985" spans="35:35" x14ac:dyDescent="0.35">
      <c r="AI2985" s="221"/>
    </row>
    <row r="2986" spans="35:35" x14ac:dyDescent="0.35">
      <c r="AI2986" s="221"/>
    </row>
    <row r="2987" spans="35:35" x14ac:dyDescent="0.35">
      <c r="AI2987" s="221"/>
    </row>
    <row r="2988" spans="35:35" x14ac:dyDescent="0.35">
      <c r="AI2988" s="221"/>
    </row>
    <row r="2989" spans="35:35" x14ac:dyDescent="0.35">
      <c r="AI2989" s="221"/>
    </row>
    <row r="2990" spans="35:35" x14ac:dyDescent="0.35">
      <c r="AI2990" s="221"/>
    </row>
    <row r="2991" spans="35:35" x14ac:dyDescent="0.35">
      <c r="AI2991" s="221"/>
    </row>
    <row r="2992" spans="35:35" x14ac:dyDescent="0.35">
      <c r="AI2992" s="221"/>
    </row>
    <row r="2993" spans="35:35" x14ac:dyDescent="0.35">
      <c r="AI2993" s="221"/>
    </row>
    <row r="2994" spans="35:35" x14ac:dyDescent="0.35">
      <c r="AI2994" s="221"/>
    </row>
    <row r="2995" spans="35:35" x14ac:dyDescent="0.35">
      <c r="AI2995" s="221"/>
    </row>
    <row r="2996" spans="35:35" x14ac:dyDescent="0.35">
      <c r="AI2996" s="221"/>
    </row>
    <row r="2997" spans="35:35" x14ac:dyDescent="0.35">
      <c r="AI2997" s="221"/>
    </row>
    <row r="2998" spans="35:35" x14ac:dyDescent="0.35">
      <c r="AI2998" s="221"/>
    </row>
    <row r="2999" spans="35:35" x14ac:dyDescent="0.35">
      <c r="AI2999" s="221"/>
    </row>
    <row r="3000" spans="35:35" x14ac:dyDescent="0.35">
      <c r="AI3000" s="221"/>
    </row>
    <row r="3001" spans="35:35" x14ac:dyDescent="0.35">
      <c r="AI3001" s="221"/>
    </row>
    <row r="3002" spans="35:35" x14ac:dyDescent="0.35">
      <c r="AI3002" s="221"/>
    </row>
    <row r="3003" spans="35:35" x14ac:dyDescent="0.35">
      <c r="AI3003" s="221"/>
    </row>
    <row r="3004" spans="35:35" x14ac:dyDescent="0.35">
      <c r="AI3004" s="221"/>
    </row>
    <row r="3005" spans="35:35" x14ac:dyDescent="0.35">
      <c r="AI3005" s="221"/>
    </row>
    <row r="3006" spans="35:35" x14ac:dyDescent="0.35">
      <c r="AI3006" s="221"/>
    </row>
    <row r="3007" spans="35:35" x14ac:dyDescent="0.35">
      <c r="AI3007" s="221"/>
    </row>
    <row r="3008" spans="35:35" x14ac:dyDescent="0.35">
      <c r="AI3008" s="221"/>
    </row>
    <row r="3009" spans="35:35" x14ac:dyDescent="0.35">
      <c r="AI3009" s="221"/>
    </row>
    <row r="3010" spans="35:35" x14ac:dyDescent="0.35">
      <c r="AI3010" s="221"/>
    </row>
    <row r="3011" spans="35:35" x14ac:dyDescent="0.35">
      <c r="AI3011" s="221"/>
    </row>
    <row r="3012" spans="35:35" x14ac:dyDescent="0.35">
      <c r="AI3012" s="221"/>
    </row>
    <row r="3013" spans="35:35" x14ac:dyDescent="0.35">
      <c r="AI3013" s="221"/>
    </row>
    <row r="3014" spans="35:35" x14ac:dyDescent="0.35">
      <c r="AI3014" s="221"/>
    </row>
    <row r="3015" spans="35:35" x14ac:dyDescent="0.35">
      <c r="AI3015" s="221"/>
    </row>
    <row r="3016" spans="35:35" x14ac:dyDescent="0.35">
      <c r="AI3016" s="221"/>
    </row>
    <row r="3017" spans="35:35" x14ac:dyDescent="0.35">
      <c r="AI3017" s="221"/>
    </row>
    <row r="3018" spans="35:35" x14ac:dyDescent="0.35">
      <c r="AI3018" s="221"/>
    </row>
    <row r="3019" spans="35:35" x14ac:dyDescent="0.35">
      <c r="AI3019" s="221"/>
    </row>
    <row r="3020" spans="35:35" x14ac:dyDescent="0.35">
      <c r="AI3020" s="221"/>
    </row>
    <row r="3021" spans="35:35" x14ac:dyDescent="0.35">
      <c r="AI3021" s="221"/>
    </row>
    <row r="3022" spans="35:35" x14ac:dyDescent="0.35">
      <c r="AI3022" s="221"/>
    </row>
    <row r="3023" spans="35:35" x14ac:dyDescent="0.35">
      <c r="AI3023" s="221"/>
    </row>
    <row r="3024" spans="35:35" x14ac:dyDescent="0.35">
      <c r="AI3024" s="221"/>
    </row>
    <row r="3025" spans="35:35" x14ac:dyDescent="0.35">
      <c r="AI3025" s="221"/>
    </row>
    <row r="3026" spans="35:35" x14ac:dyDescent="0.35">
      <c r="AI3026" s="221"/>
    </row>
    <row r="3027" spans="35:35" x14ac:dyDescent="0.35">
      <c r="AI3027" s="221"/>
    </row>
    <row r="3028" spans="35:35" x14ac:dyDescent="0.35">
      <c r="AI3028" s="221"/>
    </row>
    <row r="3029" spans="35:35" x14ac:dyDescent="0.35">
      <c r="AI3029" s="221"/>
    </row>
    <row r="3030" spans="35:35" x14ac:dyDescent="0.35">
      <c r="AI3030" s="221"/>
    </row>
    <row r="3031" spans="35:35" x14ac:dyDescent="0.35">
      <c r="AI3031" s="221"/>
    </row>
    <row r="3032" spans="35:35" x14ac:dyDescent="0.35">
      <c r="AI3032" s="221"/>
    </row>
    <row r="3033" spans="35:35" x14ac:dyDescent="0.35">
      <c r="AI3033" s="221"/>
    </row>
    <row r="3034" spans="35:35" x14ac:dyDescent="0.35">
      <c r="AI3034" s="221"/>
    </row>
    <row r="3035" spans="35:35" x14ac:dyDescent="0.35">
      <c r="AI3035" s="221"/>
    </row>
    <row r="3036" spans="35:35" x14ac:dyDescent="0.35">
      <c r="AI3036" s="221"/>
    </row>
    <row r="3037" spans="35:35" x14ac:dyDescent="0.35">
      <c r="AI3037" s="221"/>
    </row>
    <row r="3038" spans="35:35" x14ac:dyDescent="0.35">
      <c r="AI3038" s="221"/>
    </row>
    <row r="3039" spans="35:35" x14ac:dyDescent="0.35">
      <c r="AI3039" s="221"/>
    </row>
    <row r="3040" spans="35:35" x14ac:dyDescent="0.35">
      <c r="AI3040" s="221"/>
    </row>
    <row r="3041" spans="35:35" x14ac:dyDescent="0.35">
      <c r="AI3041" s="221"/>
    </row>
    <row r="3042" spans="35:35" x14ac:dyDescent="0.35">
      <c r="AI3042" s="221"/>
    </row>
    <row r="3043" spans="35:35" x14ac:dyDescent="0.35">
      <c r="AI3043" s="221"/>
    </row>
    <row r="3044" spans="35:35" x14ac:dyDescent="0.35">
      <c r="AI3044" s="221"/>
    </row>
    <row r="3045" spans="35:35" x14ac:dyDescent="0.35">
      <c r="AI3045" s="221"/>
    </row>
    <row r="3046" spans="35:35" x14ac:dyDescent="0.35">
      <c r="AI3046" s="221"/>
    </row>
    <row r="3047" spans="35:35" x14ac:dyDescent="0.35">
      <c r="AI3047" s="221"/>
    </row>
    <row r="3048" spans="35:35" x14ac:dyDescent="0.35">
      <c r="AI3048" s="221"/>
    </row>
    <row r="3049" spans="35:35" x14ac:dyDescent="0.35">
      <c r="AI3049" s="221"/>
    </row>
    <row r="3050" spans="35:35" x14ac:dyDescent="0.35">
      <c r="AI3050" s="221"/>
    </row>
    <row r="3051" spans="35:35" x14ac:dyDescent="0.35">
      <c r="AI3051" s="221"/>
    </row>
    <row r="3052" spans="35:35" x14ac:dyDescent="0.35">
      <c r="AI3052" s="221"/>
    </row>
    <row r="3053" spans="35:35" x14ac:dyDescent="0.35">
      <c r="AI3053" s="221"/>
    </row>
    <row r="3054" spans="35:35" x14ac:dyDescent="0.35">
      <c r="AI3054" s="221"/>
    </row>
    <row r="3055" spans="35:35" x14ac:dyDescent="0.35">
      <c r="AI3055" s="221"/>
    </row>
    <row r="3056" spans="35:35" x14ac:dyDescent="0.35">
      <c r="AI3056" s="221"/>
    </row>
    <row r="3057" spans="35:35" x14ac:dyDescent="0.35">
      <c r="AI3057" s="221"/>
    </row>
    <row r="3058" spans="35:35" x14ac:dyDescent="0.35">
      <c r="AI3058" s="221"/>
    </row>
    <row r="3059" spans="35:35" x14ac:dyDescent="0.35">
      <c r="AI3059" s="221"/>
    </row>
    <row r="3060" spans="35:35" x14ac:dyDescent="0.35">
      <c r="AI3060" s="221"/>
    </row>
    <row r="3061" spans="35:35" x14ac:dyDescent="0.35">
      <c r="AI3061" s="221"/>
    </row>
    <row r="3062" spans="35:35" x14ac:dyDescent="0.35">
      <c r="AI3062" s="221"/>
    </row>
    <row r="3063" spans="35:35" x14ac:dyDescent="0.35">
      <c r="AI3063" s="221"/>
    </row>
    <row r="3064" spans="35:35" x14ac:dyDescent="0.35">
      <c r="AI3064" s="221"/>
    </row>
    <row r="3065" spans="35:35" x14ac:dyDescent="0.35">
      <c r="AI3065" s="221"/>
    </row>
    <row r="3066" spans="35:35" x14ac:dyDescent="0.35">
      <c r="AI3066" s="221"/>
    </row>
    <row r="3067" spans="35:35" x14ac:dyDescent="0.35">
      <c r="AI3067" s="221"/>
    </row>
    <row r="3068" spans="35:35" x14ac:dyDescent="0.35">
      <c r="AI3068" s="221"/>
    </row>
    <row r="3069" spans="35:35" x14ac:dyDescent="0.35">
      <c r="AI3069" s="221"/>
    </row>
    <row r="3070" spans="35:35" x14ac:dyDescent="0.35">
      <c r="AI3070" s="221"/>
    </row>
    <row r="3071" spans="35:35" x14ac:dyDescent="0.35">
      <c r="AI3071" s="221"/>
    </row>
    <row r="3072" spans="35:35" x14ac:dyDescent="0.35">
      <c r="AI3072" s="221"/>
    </row>
    <row r="3073" spans="35:35" x14ac:dyDescent="0.35">
      <c r="AI3073" s="221"/>
    </row>
    <row r="3074" spans="35:35" x14ac:dyDescent="0.35">
      <c r="AI3074" s="221"/>
    </row>
    <row r="3075" spans="35:35" x14ac:dyDescent="0.35">
      <c r="AI3075" s="221"/>
    </row>
    <row r="3076" spans="35:35" x14ac:dyDescent="0.35">
      <c r="AI3076" s="221"/>
    </row>
    <row r="3077" spans="35:35" x14ac:dyDescent="0.35">
      <c r="AI3077" s="221"/>
    </row>
    <row r="3078" spans="35:35" x14ac:dyDescent="0.35">
      <c r="AI3078" s="221"/>
    </row>
    <row r="3079" spans="35:35" x14ac:dyDescent="0.35">
      <c r="AI3079" s="221"/>
    </row>
    <row r="3080" spans="35:35" x14ac:dyDescent="0.35">
      <c r="AI3080" s="221"/>
    </row>
    <row r="3081" spans="35:35" x14ac:dyDescent="0.35">
      <c r="AI3081" s="221"/>
    </row>
    <row r="3082" spans="35:35" x14ac:dyDescent="0.35">
      <c r="AI3082" s="221"/>
    </row>
    <row r="3083" spans="35:35" x14ac:dyDescent="0.35">
      <c r="AI3083" s="221"/>
    </row>
    <row r="3084" spans="35:35" x14ac:dyDescent="0.35">
      <c r="AI3084" s="221"/>
    </row>
    <row r="3085" spans="35:35" x14ac:dyDescent="0.35">
      <c r="AI3085" s="221"/>
    </row>
    <row r="3086" spans="35:35" x14ac:dyDescent="0.35">
      <c r="AI3086" s="221"/>
    </row>
    <row r="3087" spans="35:35" x14ac:dyDescent="0.35">
      <c r="AI3087" s="221"/>
    </row>
    <row r="3088" spans="35:35" x14ac:dyDescent="0.35">
      <c r="AI3088" s="221"/>
    </row>
    <row r="3089" spans="35:35" x14ac:dyDescent="0.35">
      <c r="AI3089" s="221"/>
    </row>
    <row r="3090" spans="35:35" x14ac:dyDescent="0.35">
      <c r="AI3090" s="221"/>
    </row>
    <row r="3091" spans="35:35" x14ac:dyDescent="0.35">
      <c r="AI3091" s="221"/>
    </row>
    <row r="3092" spans="35:35" x14ac:dyDescent="0.35">
      <c r="AI3092" s="221"/>
    </row>
    <row r="3093" spans="35:35" x14ac:dyDescent="0.35">
      <c r="AI3093" s="221"/>
    </row>
    <row r="3094" spans="35:35" x14ac:dyDescent="0.35">
      <c r="AI3094" s="221"/>
    </row>
    <row r="3095" spans="35:35" x14ac:dyDescent="0.35">
      <c r="AI3095" s="221"/>
    </row>
    <row r="3096" spans="35:35" x14ac:dyDescent="0.35">
      <c r="AI3096" s="221"/>
    </row>
    <row r="3097" spans="35:35" x14ac:dyDescent="0.35">
      <c r="AI3097" s="221"/>
    </row>
    <row r="3098" spans="35:35" x14ac:dyDescent="0.35">
      <c r="AI3098" s="221"/>
    </row>
    <row r="3099" spans="35:35" x14ac:dyDescent="0.35">
      <c r="AI3099" s="221"/>
    </row>
    <row r="3100" spans="35:35" x14ac:dyDescent="0.35">
      <c r="AI3100" s="221"/>
    </row>
    <row r="3101" spans="35:35" x14ac:dyDescent="0.35">
      <c r="AI3101" s="221"/>
    </row>
    <row r="3102" spans="35:35" x14ac:dyDescent="0.35">
      <c r="AI3102" s="221"/>
    </row>
    <row r="3103" spans="35:35" x14ac:dyDescent="0.35">
      <c r="AI3103" s="221"/>
    </row>
    <row r="3104" spans="35:35" x14ac:dyDescent="0.35">
      <c r="AI3104" s="221"/>
    </row>
    <row r="3105" spans="35:35" x14ac:dyDescent="0.35">
      <c r="AI3105" s="221"/>
    </row>
    <row r="3106" spans="35:35" x14ac:dyDescent="0.35">
      <c r="AI3106" s="221"/>
    </row>
    <row r="3107" spans="35:35" x14ac:dyDescent="0.35">
      <c r="AI3107" s="221"/>
    </row>
    <row r="3108" spans="35:35" x14ac:dyDescent="0.35">
      <c r="AI3108" s="221"/>
    </row>
    <row r="3109" spans="35:35" x14ac:dyDescent="0.35">
      <c r="AI3109" s="221"/>
    </row>
    <row r="3110" spans="35:35" x14ac:dyDescent="0.35">
      <c r="AI3110" s="221"/>
    </row>
    <row r="3111" spans="35:35" x14ac:dyDescent="0.35">
      <c r="AI3111" s="221"/>
    </row>
    <row r="3112" spans="35:35" x14ac:dyDescent="0.35">
      <c r="AI3112" s="221"/>
    </row>
    <row r="3113" spans="35:35" x14ac:dyDescent="0.35">
      <c r="AI3113" s="221"/>
    </row>
    <row r="3114" spans="35:35" x14ac:dyDescent="0.35">
      <c r="AI3114" s="221"/>
    </row>
    <row r="3115" spans="35:35" x14ac:dyDescent="0.35">
      <c r="AI3115" s="221"/>
    </row>
    <row r="3116" spans="35:35" x14ac:dyDescent="0.35">
      <c r="AI3116" s="221"/>
    </row>
    <row r="3117" spans="35:35" x14ac:dyDescent="0.35">
      <c r="AI3117" s="221"/>
    </row>
    <row r="3118" spans="35:35" x14ac:dyDescent="0.35">
      <c r="AI3118" s="221"/>
    </row>
    <row r="3119" spans="35:35" x14ac:dyDescent="0.35">
      <c r="AI3119" s="221"/>
    </row>
    <row r="3120" spans="35:35" x14ac:dyDescent="0.35">
      <c r="AI3120" s="221"/>
    </row>
    <row r="3121" spans="35:35" x14ac:dyDescent="0.35">
      <c r="AI3121" s="221"/>
    </row>
    <row r="3122" spans="35:35" x14ac:dyDescent="0.35">
      <c r="AI3122" s="221"/>
    </row>
    <row r="3123" spans="35:35" x14ac:dyDescent="0.35">
      <c r="AI3123" s="221"/>
    </row>
    <row r="3124" spans="35:35" x14ac:dyDescent="0.35">
      <c r="AI3124" s="221"/>
    </row>
    <row r="3125" spans="35:35" x14ac:dyDescent="0.35">
      <c r="AI3125" s="221"/>
    </row>
    <row r="3126" spans="35:35" x14ac:dyDescent="0.35">
      <c r="AI3126" s="221"/>
    </row>
    <row r="3127" spans="35:35" x14ac:dyDescent="0.35">
      <c r="AI3127" s="221"/>
    </row>
    <row r="3128" spans="35:35" x14ac:dyDescent="0.35">
      <c r="AI3128" s="221"/>
    </row>
    <row r="3129" spans="35:35" x14ac:dyDescent="0.35">
      <c r="AI3129" s="221"/>
    </row>
    <row r="3130" spans="35:35" x14ac:dyDescent="0.35">
      <c r="AI3130" s="221"/>
    </row>
    <row r="3131" spans="35:35" x14ac:dyDescent="0.35">
      <c r="AI3131" s="221"/>
    </row>
    <row r="3132" spans="35:35" x14ac:dyDescent="0.35">
      <c r="AI3132" s="221"/>
    </row>
    <row r="3133" spans="35:35" x14ac:dyDescent="0.35">
      <c r="AI3133" s="221"/>
    </row>
    <row r="3134" spans="35:35" x14ac:dyDescent="0.35">
      <c r="AI3134" s="221"/>
    </row>
    <row r="3135" spans="35:35" x14ac:dyDescent="0.35">
      <c r="AI3135" s="221"/>
    </row>
    <row r="3136" spans="35:35" x14ac:dyDescent="0.35">
      <c r="AI3136" s="221"/>
    </row>
    <row r="3137" spans="35:35" x14ac:dyDescent="0.35">
      <c r="AI3137" s="221"/>
    </row>
    <row r="3138" spans="35:35" x14ac:dyDescent="0.35">
      <c r="AI3138" s="221"/>
    </row>
    <row r="3139" spans="35:35" x14ac:dyDescent="0.35">
      <c r="AI3139" s="221"/>
    </row>
    <row r="3140" spans="35:35" x14ac:dyDescent="0.35">
      <c r="AI3140" s="221"/>
    </row>
    <row r="3141" spans="35:35" x14ac:dyDescent="0.35">
      <c r="AI3141" s="221"/>
    </row>
    <row r="3142" spans="35:35" x14ac:dyDescent="0.35">
      <c r="AI3142" s="221"/>
    </row>
    <row r="3143" spans="35:35" x14ac:dyDescent="0.35">
      <c r="AI3143" s="221"/>
    </row>
    <row r="3144" spans="35:35" x14ac:dyDescent="0.35">
      <c r="AI3144" s="221"/>
    </row>
    <row r="3145" spans="35:35" x14ac:dyDescent="0.35">
      <c r="AI3145" s="221"/>
    </row>
    <row r="3146" spans="35:35" x14ac:dyDescent="0.35">
      <c r="AI3146" s="221"/>
    </row>
    <row r="3147" spans="35:35" x14ac:dyDescent="0.35">
      <c r="AI3147" s="221"/>
    </row>
    <row r="3148" spans="35:35" x14ac:dyDescent="0.35">
      <c r="AI3148" s="221"/>
    </row>
    <row r="3149" spans="35:35" x14ac:dyDescent="0.35">
      <c r="AI3149" s="221"/>
    </row>
    <row r="3150" spans="35:35" x14ac:dyDescent="0.35">
      <c r="AI3150" s="221"/>
    </row>
    <row r="3151" spans="35:35" x14ac:dyDescent="0.35">
      <c r="AI3151" s="221"/>
    </row>
    <row r="3152" spans="35:35" x14ac:dyDescent="0.35">
      <c r="AI3152" s="221"/>
    </row>
    <row r="3153" spans="35:35" x14ac:dyDescent="0.35">
      <c r="AI3153" s="221"/>
    </row>
    <row r="3154" spans="35:35" x14ac:dyDescent="0.35">
      <c r="AI3154" s="221"/>
    </row>
    <row r="3155" spans="35:35" x14ac:dyDescent="0.35">
      <c r="AI3155" s="221"/>
    </row>
    <row r="3156" spans="35:35" x14ac:dyDescent="0.35">
      <c r="AI3156" s="221"/>
    </row>
    <row r="3157" spans="35:35" x14ac:dyDescent="0.35">
      <c r="AI3157" s="221"/>
    </row>
    <row r="3158" spans="35:35" x14ac:dyDescent="0.35">
      <c r="AI3158" s="221"/>
    </row>
    <row r="3159" spans="35:35" x14ac:dyDescent="0.35">
      <c r="AI3159" s="221"/>
    </row>
    <row r="3160" spans="35:35" x14ac:dyDescent="0.35">
      <c r="AI3160" s="221"/>
    </row>
    <row r="3161" spans="35:35" x14ac:dyDescent="0.35">
      <c r="AI3161" s="221"/>
    </row>
    <row r="3162" spans="35:35" x14ac:dyDescent="0.35">
      <c r="AI3162" s="221"/>
    </row>
    <row r="3163" spans="35:35" x14ac:dyDescent="0.35">
      <c r="AI3163" s="221"/>
    </row>
    <row r="3164" spans="35:35" x14ac:dyDescent="0.35">
      <c r="AI3164" s="221"/>
    </row>
    <row r="3165" spans="35:35" x14ac:dyDescent="0.35">
      <c r="AI3165" s="221"/>
    </row>
    <row r="3166" spans="35:35" x14ac:dyDescent="0.35">
      <c r="AI3166" s="221"/>
    </row>
    <row r="3167" spans="35:35" x14ac:dyDescent="0.35">
      <c r="AI3167" s="221"/>
    </row>
    <row r="3168" spans="35:35" x14ac:dyDescent="0.35">
      <c r="AI3168" s="221"/>
    </row>
    <row r="3169" spans="35:35" x14ac:dyDescent="0.35">
      <c r="AI3169" s="221"/>
    </row>
    <row r="3170" spans="35:35" x14ac:dyDescent="0.35">
      <c r="AI3170" s="221"/>
    </row>
    <row r="3171" spans="35:35" x14ac:dyDescent="0.35">
      <c r="AI3171" s="221"/>
    </row>
    <row r="3172" spans="35:35" x14ac:dyDescent="0.35">
      <c r="AI3172" s="221"/>
    </row>
    <row r="3173" spans="35:35" x14ac:dyDescent="0.35">
      <c r="AI3173" s="221"/>
    </row>
    <row r="3174" spans="35:35" x14ac:dyDescent="0.35">
      <c r="AI3174" s="221"/>
    </row>
    <row r="3175" spans="35:35" x14ac:dyDescent="0.35">
      <c r="AI3175" s="221"/>
    </row>
    <row r="3176" spans="35:35" x14ac:dyDescent="0.35">
      <c r="AI3176" s="221"/>
    </row>
    <row r="3177" spans="35:35" x14ac:dyDescent="0.35">
      <c r="AI3177" s="221"/>
    </row>
    <row r="3178" spans="35:35" x14ac:dyDescent="0.35">
      <c r="AI3178" s="221"/>
    </row>
    <row r="3179" spans="35:35" x14ac:dyDescent="0.35">
      <c r="AI3179" s="221"/>
    </row>
    <row r="3180" spans="35:35" x14ac:dyDescent="0.35">
      <c r="AI3180" s="221"/>
    </row>
    <row r="3181" spans="35:35" x14ac:dyDescent="0.35">
      <c r="AI3181" s="221"/>
    </row>
    <row r="3182" spans="35:35" x14ac:dyDescent="0.35">
      <c r="AI3182" s="221"/>
    </row>
    <row r="3183" spans="35:35" x14ac:dyDescent="0.35">
      <c r="AI3183" s="221"/>
    </row>
    <row r="3184" spans="35:35" x14ac:dyDescent="0.35">
      <c r="AI3184" s="221"/>
    </row>
    <row r="3185" spans="35:35" x14ac:dyDescent="0.35">
      <c r="AI3185" s="221"/>
    </row>
    <row r="3186" spans="35:35" x14ac:dyDescent="0.35">
      <c r="AI3186" s="221"/>
    </row>
    <row r="3187" spans="35:35" x14ac:dyDescent="0.35">
      <c r="AI3187" s="221"/>
    </row>
    <row r="3188" spans="35:35" x14ac:dyDescent="0.35">
      <c r="AI3188" s="221"/>
    </row>
    <row r="3189" spans="35:35" x14ac:dyDescent="0.35">
      <c r="AI3189" s="221"/>
    </row>
    <row r="3190" spans="35:35" x14ac:dyDescent="0.35">
      <c r="AI3190" s="221"/>
    </row>
    <row r="3191" spans="35:35" x14ac:dyDescent="0.35">
      <c r="AI3191" s="221"/>
    </row>
    <row r="3192" spans="35:35" x14ac:dyDescent="0.35">
      <c r="AI3192" s="221"/>
    </row>
    <row r="3193" spans="35:35" x14ac:dyDescent="0.35">
      <c r="AI3193" s="221"/>
    </row>
    <row r="3194" spans="35:35" x14ac:dyDescent="0.35">
      <c r="AI3194" s="221"/>
    </row>
    <row r="3195" spans="35:35" x14ac:dyDescent="0.35">
      <c r="AI3195" s="221"/>
    </row>
    <row r="3196" spans="35:35" x14ac:dyDescent="0.35">
      <c r="AI3196" s="221"/>
    </row>
    <row r="3197" spans="35:35" x14ac:dyDescent="0.35">
      <c r="AI3197" s="221"/>
    </row>
    <row r="3198" spans="35:35" x14ac:dyDescent="0.35">
      <c r="AI3198" s="221"/>
    </row>
    <row r="3199" spans="35:35" x14ac:dyDescent="0.35">
      <c r="AI3199" s="221"/>
    </row>
    <row r="3200" spans="35:35" x14ac:dyDescent="0.35">
      <c r="AI3200" s="221"/>
    </row>
    <row r="3201" spans="35:35" x14ac:dyDescent="0.35">
      <c r="AI3201" s="221"/>
    </row>
    <row r="3202" spans="35:35" x14ac:dyDescent="0.35">
      <c r="AI3202" s="221"/>
    </row>
    <row r="3203" spans="35:35" x14ac:dyDescent="0.35">
      <c r="AI3203" s="221"/>
    </row>
    <row r="3204" spans="35:35" x14ac:dyDescent="0.35">
      <c r="AI3204" s="221"/>
    </row>
    <row r="3205" spans="35:35" x14ac:dyDescent="0.35">
      <c r="AI3205" s="221"/>
    </row>
    <row r="3206" spans="35:35" x14ac:dyDescent="0.35">
      <c r="AI3206" s="221"/>
    </row>
    <row r="3207" spans="35:35" x14ac:dyDescent="0.35">
      <c r="AI3207" s="221"/>
    </row>
    <row r="3208" spans="35:35" x14ac:dyDescent="0.35">
      <c r="AI3208" s="221"/>
    </row>
    <row r="3209" spans="35:35" x14ac:dyDescent="0.35">
      <c r="AI3209" s="221"/>
    </row>
    <row r="3210" spans="35:35" x14ac:dyDescent="0.35">
      <c r="AI3210" s="221"/>
    </row>
    <row r="3211" spans="35:35" x14ac:dyDescent="0.35">
      <c r="AI3211" s="221"/>
    </row>
    <row r="3212" spans="35:35" x14ac:dyDescent="0.35">
      <c r="AI3212" s="221"/>
    </row>
    <row r="3213" spans="35:35" x14ac:dyDescent="0.35">
      <c r="AI3213" s="221"/>
    </row>
    <row r="3214" spans="35:35" x14ac:dyDescent="0.35">
      <c r="AI3214" s="221"/>
    </row>
    <row r="3215" spans="35:35" x14ac:dyDescent="0.35">
      <c r="AI3215" s="221"/>
    </row>
    <row r="3216" spans="35:35" x14ac:dyDescent="0.35">
      <c r="AI3216" s="221"/>
    </row>
    <row r="3217" spans="35:35" x14ac:dyDescent="0.35">
      <c r="AI3217" s="221"/>
    </row>
    <row r="3218" spans="35:35" x14ac:dyDescent="0.35">
      <c r="AI3218" s="221"/>
    </row>
    <row r="3219" spans="35:35" x14ac:dyDescent="0.35">
      <c r="AI3219" s="221"/>
    </row>
    <row r="3220" spans="35:35" x14ac:dyDescent="0.35">
      <c r="AI3220" s="221"/>
    </row>
    <row r="3221" spans="35:35" x14ac:dyDescent="0.35">
      <c r="AI3221" s="221"/>
    </row>
    <row r="3222" spans="35:35" x14ac:dyDescent="0.35">
      <c r="AI3222" s="221"/>
    </row>
    <row r="3223" spans="35:35" x14ac:dyDescent="0.35">
      <c r="AI3223" s="221"/>
    </row>
    <row r="3224" spans="35:35" x14ac:dyDescent="0.35">
      <c r="AI3224" s="221"/>
    </row>
    <row r="3225" spans="35:35" x14ac:dyDescent="0.35">
      <c r="AI3225" s="221"/>
    </row>
    <row r="3226" spans="35:35" x14ac:dyDescent="0.35">
      <c r="AI3226" s="221"/>
    </row>
    <row r="3227" spans="35:35" x14ac:dyDescent="0.35">
      <c r="AI3227" s="221"/>
    </row>
    <row r="3228" spans="35:35" x14ac:dyDescent="0.35">
      <c r="AI3228" s="221"/>
    </row>
    <row r="3229" spans="35:35" x14ac:dyDescent="0.35">
      <c r="AI3229" s="221"/>
    </row>
    <row r="3230" spans="35:35" x14ac:dyDescent="0.35">
      <c r="AI3230" s="221"/>
    </row>
    <row r="3231" spans="35:35" x14ac:dyDescent="0.35">
      <c r="AI3231" s="221"/>
    </row>
    <row r="3232" spans="35:35" x14ac:dyDescent="0.35">
      <c r="AI3232" s="221"/>
    </row>
    <row r="3233" spans="35:35" x14ac:dyDescent="0.35">
      <c r="AI3233" s="221"/>
    </row>
    <row r="3234" spans="35:35" x14ac:dyDescent="0.35">
      <c r="AI3234" s="221"/>
    </row>
    <row r="3235" spans="35:35" x14ac:dyDescent="0.35">
      <c r="AI3235" s="221"/>
    </row>
    <row r="3236" spans="35:35" x14ac:dyDescent="0.35">
      <c r="AI3236" s="221"/>
    </row>
    <row r="3237" spans="35:35" x14ac:dyDescent="0.35">
      <c r="AI3237" s="221"/>
    </row>
    <row r="3238" spans="35:35" x14ac:dyDescent="0.35">
      <c r="AI3238" s="221"/>
    </row>
    <row r="3239" spans="35:35" x14ac:dyDescent="0.35">
      <c r="AI3239" s="221"/>
    </row>
    <row r="3240" spans="35:35" x14ac:dyDescent="0.35">
      <c r="AI3240" s="221"/>
    </row>
    <row r="3241" spans="35:35" x14ac:dyDescent="0.35">
      <c r="AI3241" s="221"/>
    </row>
    <row r="3242" spans="35:35" x14ac:dyDescent="0.35">
      <c r="AI3242" s="221"/>
    </row>
    <row r="3243" spans="35:35" x14ac:dyDescent="0.35">
      <c r="AI3243" s="221"/>
    </row>
    <row r="3244" spans="35:35" x14ac:dyDescent="0.35">
      <c r="AI3244" s="221"/>
    </row>
    <row r="3245" spans="35:35" x14ac:dyDescent="0.35">
      <c r="AI3245" s="221"/>
    </row>
    <row r="3246" spans="35:35" x14ac:dyDescent="0.35">
      <c r="AI3246" s="221"/>
    </row>
    <row r="3247" spans="35:35" x14ac:dyDescent="0.35">
      <c r="AI3247" s="221"/>
    </row>
    <row r="3248" spans="35:35" x14ac:dyDescent="0.35">
      <c r="AI3248" s="221"/>
    </row>
    <row r="3249" spans="35:35" x14ac:dyDescent="0.35">
      <c r="AI3249" s="221"/>
    </row>
    <row r="3250" spans="35:35" x14ac:dyDescent="0.35">
      <c r="AI3250" s="221"/>
    </row>
    <row r="3251" spans="35:35" x14ac:dyDescent="0.35">
      <c r="AI3251" s="221"/>
    </row>
    <row r="3252" spans="35:35" x14ac:dyDescent="0.35">
      <c r="AI3252" s="221"/>
    </row>
    <row r="3253" spans="35:35" x14ac:dyDescent="0.35">
      <c r="AI3253" s="221"/>
    </row>
    <row r="3254" spans="35:35" x14ac:dyDescent="0.35">
      <c r="AI3254" s="221"/>
    </row>
    <row r="3255" spans="35:35" x14ac:dyDescent="0.35">
      <c r="AI3255" s="221"/>
    </row>
    <row r="3256" spans="35:35" x14ac:dyDescent="0.35">
      <c r="AI3256" s="221"/>
    </row>
    <row r="3257" spans="35:35" x14ac:dyDescent="0.35">
      <c r="AI3257" s="221"/>
    </row>
    <row r="3258" spans="35:35" x14ac:dyDescent="0.35">
      <c r="AI3258" s="221"/>
    </row>
    <row r="3259" spans="35:35" x14ac:dyDescent="0.35">
      <c r="AI3259" s="221"/>
    </row>
    <row r="3260" spans="35:35" x14ac:dyDescent="0.35">
      <c r="AI3260" s="221"/>
    </row>
    <row r="3261" spans="35:35" x14ac:dyDescent="0.35">
      <c r="AI3261" s="221"/>
    </row>
    <row r="3262" spans="35:35" x14ac:dyDescent="0.35">
      <c r="AI3262" s="221"/>
    </row>
    <row r="3263" spans="35:35" x14ac:dyDescent="0.35">
      <c r="AI3263" s="221"/>
    </row>
    <row r="3264" spans="35:35" x14ac:dyDescent="0.35">
      <c r="AI3264" s="221"/>
    </row>
    <row r="3265" spans="35:35" x14ac:dyDescent="0.35">
      <c r="AI3265" s="221"/>
    </row>
    <row r="3266" spans="35:35" x14ac:dyDescent="0.35">
      <c r="AI3266" s="221"/>
    </row>
    <row r="3267" spans="35:35" x14ac:dyDescent="0.35">
      <c r="AI3267" s="221"/>
    </row>
    <row r="3268" spans="35:35" x14ac:dyDescent="0.35">
      <c r="AI3268" s="221"/>
    </row>
    <row r="3269" spans="35:35" x14ac:dyDescent="0.35">
      <c r="AI3269" s="221"/>
    </row>
    <row r="3270" spans="35:35" x14ac:dyDescent="0.35">
      <c r="AI3270" s="221"/>
    </row>
    <row r="3271" spans="35:35" x14ac:dyDescent="0.35">
      <c r="AI3271" s="221"/>
    </row>
    <row r="3272" spans="35:35" x14ac:dyDescent="0.35">
      <c r="AI3272" s="221"/>
    </row>
    <row r="3273" spans="35:35" x14ac:dyDescent="0.35">
      <c r="AI3273" s="221"/>
    </row>
    <row r="3274" spans="35:35" x14ac:dyDescent="0.35">
      <c r="AI3274" s="221"/>
    </row>
    <row r="3275" spans="35:35" x14ac:dyDescent="0.35">
      <c r="AI3275" s="221"/>
    </row>
    <row r="3276" spans="35:35" x14ac:dyDescent="0.35">
      <c r="AI3276" s="221"/>
    </row>
    <row r="3277" spans="35:35" x14ac:dyDescent="0.35">
      <c r="AI3277" s="221"/>
    </row>
    <row r="3278" spans="35:35" x14ac:dyDescent="0.35">
      <c r="AI3278" s="221"/>
    </row>
    <row r="3279" spans="35:35" x14ac:dyDescent="0.35">
      <c r="AI3279" s="221"/>
    </row>
    <row r="3280" spans="35:35" x14ac:dyDescent="0.35">
      <c r="AI3280" s="221"/>
    </row>
    <row r="3281" spans="35:35" x14ac:dyDescent="0.35">
      <c r="AI3281" s="221"/>
    </row>
    <row r="3282" spans="35:35" x14ac:dyDescent="0.35">
      <c r="AI3282" s="221"/>
    </row>
    <row r="3283" spans="35:35" x14ac:dyDescent="0.35">
      <c r="AI3283" s="221"/>
    </row>
    <row r="3284" spans="35:35" x14ac:dyDescent="0.35">
      <c r="AI3284" s="221"/>
    </row>
    <row r="3285" spans="35:35" x14ac:dyDescent="0.35">
      <c r="AI3285" s="221"/>
    </row>
    <row r="3286" spans="35:35" x14ac:dyDescent="0.35">
      <c r="AI3286" s="221"/>
    </row>
    <row r="3287" spans="35:35" x14ac:dyDescent="0.35">
      <c r="AI3287" s="221"/>
    </row>
    <row r="3288" spans="35:35" x14ac:dyDescent="0.35">
      <c r="AI3288" s="221"/>
    </row>
    <row r="3289" spans="35:35" x14ac:dyDescent="0.35">
      <c r="AI3289" s="221"/>
    </row>
    <row r="3290" spans="35:35" x14ac:dyDescent="0.35">
      <c r="AI3290" s="221"/>
    </row>
    <row r="3291" spans="35:35" x14ac:dyDescent="0.35">
      <c r="AI3291" s="221"/>
    </row>
    <row r="3292" spans="35:35" x14ac:dyDescent="0.35">
      <c r="AI3292" s="221"/>
    </row>
    <row r="3293" spans="35:35" x14ac:dyDescent="0.35">
      <c r="AI3293" s="221"/>
    </row>
    <row r="3294" spans="35:35" x14ac:dyDescent="0.35">
      <c r="AI3294" s="221"/>
    </row>
    <row r="3295" spans="35:35" x14ac:dyDescent="0.35">
      <c r="AI3295" s="221"/>
    </row>
    <row r="3296" spans="35:35" x14ac:dyDescent="0.35">
      <c r="AI3296" s="221"/>
    </row>
    <row r="3297" spans="35:35" x14ac:dyDescent="0.35">
      <c r="AI3297" s="221"/>
    </row>
    <row r="3298" spans="35:35" x14ac:dyDescent="0.35">
      <c r="AI3298" s="221"/>
    </row>
    <row r="3299" spans="35:35" x14ac:dyDescent="0.35">
      <c r="AI3299" s="221"/>
    </row>
    <row r="3300" spans="35:35" x14ac:dyDescent="0.35">
      <c r="AI3300" s="221"/>
    </row>
    <row r="3301" spans="35:35" x14ac:dyDescent="0.35">
      <c r="AI3301" s="221"/>
    </row>
    <row r="3302" spans="35:35" x14ac:dyDescent="0.35">
      <c r="AI3302" s="221"/>
    </row>
    <row r="3303" spans="35:35" x14ac:dyDescent="0.35">
      <c r="AI3303" s="221"/>
    </row>
    <row r="3304" spans="35:35" x14ac:dyDescent="0.35">
      <c r="AI3304" s="221"/>
    </row>
    <row r="3305" spans="35:35" x14ac:dyDescent="0.35">
      <c r="AI3305" s="221"/>
    </row>
    <row r="3306" spans="35:35" x14ac:dyDescent="0.35">
      <c r="AI3306" s="221"/>
    </row>
    <row r="3307" spans="35:35" x14ac:dyDescent="0.35">
      <c r="AI3307" s="221"/>
    </row>
    <row r="3308" spans="35:35" x14ac:dyDescent="0.35">
      <c r="AI3308" s="221"/>
    </row>
    <row r="3309" spans="35:35" x14ac:dyDescent="0.35">
      <c r="AI3309" s="221"/>
    </row>
    <row r="3310" spans="35:35" x14ac:dyDescent="0.35">
      <c r="AI3310" s="221"/>
    </row>
    <row r="3311" spans="35:35" x14ac:dyDescent="0.35">
      <c r="AI3311" s="221"/>
    </row>
    <row r="3312" spans="35:35" x14ac:dyDescent="0.35">
      <c r="AI3312" s="221"/>
    </row>
    <row r="3313" spans="35:35" x14ac:dyDescent="0.35">
      <c r="AI3313" s="221"/>
    </row>
    <row r="3314" spans="35:35" x14ac:dyDescent="0.35">
      <c r="AI3314" s="221"/>
    </row>
    <row r="3315" spans="35:35" x14ac:dyDescent="0.35">
      <c r="AI3315" s="221"/>
    </row>
    <row r="3316" spans="35:35" x14ac:dyDescent="0.35">
      <c r="AI3316" s="221"/>
    </row>
    <row r="3317" spans="35:35" x14ac:dyDescent="0.35">
      <c r="AI3317" s="221"/>
    </row>
    <row r="3318" spans="35:35" x14ac:dyDescent="0.35">
      <c r="AI3318" s="221"/>
    </row>
    <row r="3319" spans="35:35" x14ac:dyDescent="0.35">
      <c r="AI3319" s="221"/>
    </row>
    <row r="3320" spans="35:35" x14ac:dyDescent="0.35">
      <c r="AI3320" s="221"/>
    </row>
    <row r="3321" spans="35:35" x14ac:dyDescent="0.35">
      <c r="AI3321" s="221"/>
    </row>
    <row r="3322" spans="35:35" x14ac:dyDescent="0.35">
      <c r="AI3322" s="221"/>
    </row>
    <row r="3323" spans="35:35" x14ac:dyDescent="0.35">
      <c r="AI3323" s="221"/>
    </row>
    <row r="3324" spans="35:35" x14ac:dyDescent="0.35">
      <c r="AI3324" s="221"/>
    </row>
    <row r="3325" spans="35:35" x14ac:dyDescent="0.35">
      <c r="AI3325" s="221"/>
    </row>
    <row r="3326" spans="35:35" x14ac:dyDescent="0.35">
      <c r="AI3326" s="221"/>
    </row>
    <row r="3327" spans="35:35" x14ac:dyDescent="0.35">
      <c r="AI3327" s="221"/>
    </row>
    <row r="3328" spans="35:35" x14ac:dyDescent="0.35">
      <c r="AI3328" s="221"/>
    </row>
    <row r="3329" spans="35:35" x14ac:dyDescent="0.35">
      <c r="AI3329" s="221"/>
    </row>
    <row r="3330" spans="35:35" x14ac:dyDescent="0.35">
      <c r="AI3330" s="221"/>
    </row>
    <row r="3331" spans="35:35" x14ac:dyDescent="0.35">
      <c r="AI3331" s="221"/>
    </row>
    <row r="3332" spans="35:35" x14ac:dyDescent="0.35">
      <c r="AI3332" s="221"/>
    </row>
    <row r="3333" spans="35:35" x14ac:dyDescent="0.35">
      <c r="AI3333" s="221"/>
    </row>
    <row r="3334" spans="35:35" x14ac:dyDescent="0.35">
      <c r="AI3334" s="221"/>
    </row>
    <row r="3335" spans="35:35" x14ac:dyDescent="0.35">
      <c r="AI3335" s="221"/>
    </row>
    <row r="3336" spans="35:35" x14ac:dyDescent="0.35">
      <c r="AI3336" s="221"/>
    </row>
    <row r="3337" spans="35:35" x14ac:dyDescent="0.35">
      <c r="AI3337" s="221"/>
    </row>
    <row r="3338" spans="35:35" x14ac:dyDescent="0.35">
      <c r="AI3338" s="221"/>
    </row>
    <row r="3339" spans="35:35" x14ac:dyDescent="0.35">
      <c r="AI3339" s="221"/>
    </row>
    <row r="3340" spans="35:35" x14ac:dyDescent="0.35">
      <c r="AI3340" s="221"/>
    </row>
    <row r="3341" spans="35:35" x14ac:dyDescent="0.35">
      <c r="AI3341" s="221"/>
    </row>
    <row r="3342" spans="35:35" x14ac:dyDescent="0.35">
      <c r="AI3342" s="221"/>
    </row>
    <row r="3343" spans="35:35" x14ac:dyDescent="0.35">
      <c r="AI3343" s="221"/>
    </row>
    <row r="3344" spans="35:35" x14ac:dyDescent="0.35">
      <c r="AI3344" s="221"/>
    </row>
    <row r="3345" spans="35:35" x14ac:dyDescent="0.35">
      <c r="AI3345" s="221"/>
    </row>
    <row r="3346" spans="35:35" x14ac:dyDescent="0.35">
      <c r="AI3346" s="221"/>
    </row>
    <row r="3347" spans="35:35" x14ac:dyDescent="0.35">
      <c r="AI3347" s="221"/>
    </row>
    <row r="3348" spans="35:35" x14ac:dyDescent="0.35">
      <c r="AI3348" s="221"/>
    </row>
    <row r="3349" spans="35:35" x14ac:dyDescent="0.35">
      <c r="AI3349" s="221"/>
    </row>
    <row r="3350" spans="35:35" x14ac:dyDescent="0.35">
      <c r="AI3350" s="221"/>
    </row>
    <row r="3351" spans="35:35" x14ac:dyDescent="0.35">
      <c r="AI3351" s="221"/>
    </row>
    <row r="3352" spans="35:35" x14ac:dyDescent="0.35">
      <c r="AI3352" s="221"/>
    </row>
    <row r="3353" spans="35:35" x14ac:dyDescent="0.35">
      <c r="AI3353" s="221"/>
    </row>
    <row r="3354" spans="35:35" x14ac:dyDescent="0.35">
      <c r="AI3354" s="221"/>
    </row>
    <row r="3355" spans="35:35" x14ac:dyDescent="0.35">
      <c r="AI3355" s="221"/>
    </row>
    <row r="3356" spans="35:35" x14ac:dyDescent="0.35">
      <c r="AI3356" s="221"/>
    </row>
    <row r="3357" spans="35:35" x14ac:dyDescent="0.35">
      <c r="AI3357" s="221"/>
    </row>
    <row r="3358" spans="35:35" x14ac:dyDescent="0.35">
      <c r="AI3358" s="221"/>
    </row>
    <row r="3359" spans="35:35" x14ac:dyDescent="0.35">
      <c r="AI3359" s="221"/>
    </row>
    <row r="3360" spans="35:35" x14ac:dyDescent="0.35">
      <c r="AI3360" s="221"/>
    </row>
    <row r="3361" spans="35:35" x14ac:dyDescent="0.35">
      <c r="AI3361" s="221"/>
    </row>
    <row r="3362" spans="35:35" x14ac:dyDescent="0.35">
      <c r="AI3362" s="221"/>
    </row>
    <row r="3363" spans="35:35" x14ac:dyDescent="0.35">
      <c r="AI3363" s="221"/>
    </row>
    <row r="3364" spans="35:35" x14ac:dyDescent="0.35">
      <c r="AI3364" s="221"/>
    </row>
    <row r="3365" spans="35:35" x14ac:dyDescent="0.35">
      <c r="AI3365" s="221"/>
    </row>
    <row r="3366" spans="35:35" x14ac:dyDescent="0.35">
      <c r="AI3366" s="221"/>
    </row>
    <row r="3367" spans="35:35" x14ac:dyDescent="0.35">
      <c r="AI3367" s="221"/>
    </row>
    <row r="3368" spans="35:35" x14ac:dyDescent="0.35">
      <c r="AI3368" s="221"/>
    </row>
    <row r="3369" spans="35:35" x14ac:dyDescent="0.35">
      <c r="AI3369" s="221"/>
    </row>
    <row r="3370" spans="35:35" x14ac:dyDescent="0.35">
      <c r="AI3370" s="221"/>
    </row>
    <row r="3371" spans="35:35" x14ac:dyDescent="0.35">
      <c r="AI3371" s="221"/>
    </row>
    <row r="3372" spans="35:35" x14ac:dyDescent="0.35">
      <c r="AI3372" s="221"/>
    </row>
    <row r="3373" spans="35:35" x14ac:dyDescent="0.35">
      <c r="AI3373" s="221"/>
    </row>
    <row r="3374" spans="35:35" x14ac:dyDescent="0.35">
      <c r="AI3374" s="221"/>
    </row>
    <row r="3375" spans="35:35" x14ac:dyDescent="0.35">
      <c r="AI3375" s="221"/>
    </row>
    <row r="3376" spans="35:35" x14ac:dyDescent="0.35">
      <c r="AI3376" s="221"/>
    </row>
    <row r="3377" spans="35:35" x14ac:dyDescent="0.35">
      <c r="AI3377" s="221"/>
    </row>
    <row r="3378" spans="35:35" x14ac:dyDescent="0.35">
      <c r="AI3378" s="221"/>
    </row>
    <row r="3379" spans="35:35" x14ac:dyDescent="0.35">
      <c r="AI3379" s="221"/>
    </row>
    <row r="3380" spans="35:35" x14ac:dyDescent="0.35">
      <c r="AI3380" s="221"/>
    </row>
    <row r="3381" spans="35:35" x14ac:dyDescent="0.35">
      <c r="AI3381" s="221"/>
    </row>
    <row r="3382" spans="35:35" x14ac:dyDescent="0.35">
      <c r="AI3382" s="221"/>
    </row>
    <row r="3383" spans="35:35" x14ac:dyDescent="0.35">
      <c r="AI3383" s="221"/>
    </row>
    <row r="3384" spans="35:35" x14ac:dyDescent="0.35">
      <c r="AI3384" s="221"/>
    </row>
    <row r="3385" spans="35:35" x14ac:dyDescent="0.35">
      <c r="AI3385" s="221"/>
    </row>
    <row r="3386" spans="35:35" x14ac:dyDescent="0.35">
      <c r="AI3386" s="221"/>
    </row>
    <row r="3387" spans="35:35" x14ac:dyDescent="0.35">
      <c r="AI3387" s="221"/>
    </row>
    <row r="3388" spans="35:35" x14ac:dyDescent="0.35">
      <c r="AI3388" s="221"/>
    </row>
    <row r="3389" spans="35:35" x14ac:dyDescent="0.35">
      <c r="AI3389" s="221"/>
    </row>
    <row r="3390" spans="35:35" x14ac:dyDescent="0.35">
      <c r="AI3390" s="221"/>
    </row>
    <row r="3391" spans="35:35" x14ac:dyDescent="0.35">
      <c r="AI3391" s="221"/>
    </row>
    <row r="3392" spans="35:35" x14ac:dyDescent="0.35">
      <c r="AI3392" s="221"/>
    </row>
    <row r="3393" spans="35:35" x14ac:dyDescent="0.35">
      <c r="AI3393" s="221"/>
    </row>
    <row r="3394" spans="35:35" x14ac:dyDescent="0.35">
      <c r="AI3394" s="221"/>
    </row>
    <row r="3395" spans="35:35" x14ac:dyDescent="0.35">
      <c r="AI3395" s="221"/>
    </row>
    <row r="3396" spans="35:35" x14ac:dyDescent="0.35">
      <c r="AI3396" s="221"/>
    </row>
    <row r="3397" spans="35:35" x14ac:dyDescent="0.35">
      <c r="AI3397" s="221"/>
    </row>
    <row r="3398" spans="35:35" x14ac:dyDescent="0.35">
      <c r="AI3398" s="221"/>
    </row>
    <row r="3399" spans="35:35" x14ac:dyDescent="0.35">
      <c r="AI3399" s="221"/>
    </row>
    <row r="3400" spans="35:35" x14ac:dyDescent="0.35">
      <c r="AI3400" s="221"/>
    </row>
    <row r="3401" spans="35:35" x14ac:dyDescent="0.35">
      <c r="AI3401" s="221"/>
    </row>
    <row r="3402" spans="35:35" x14ac:dyDescent="0.35">
      <c r="AI3402" s="221"/>
    </row>
    <row r="3403" spans="35:35" x14ac:dyDescent="0.35">
      <c r="AI3403" s="221"/>
    </row>
    <row r="3404" spans="35:35" x14ac:dyDescent="0.35">
      <c r="AI3404" s="221"/>
    </row>
    <row r="3405" spans="35:35" x14ac:dyDescent="0.35">
      <c r="AI3405" s="221"/>
    </row>
    <row r="3406" spans="35:35" x14ac:dyDescent="0.35">
      <c r="AI3406" s="221"/>
    </row>
    <row r="3407" spans="35:35" x14ac:dyDescent="0.35">
      <c r="AI3407" s="221"/>
    </row>
    <row r="3408" spans="35:35" x14ac:dyDescent="0.35">
      <c r="AI3408" s="221"/>
    </row>
    <row r="3409" spans="35:35" x14ac:dyDescent="0.35">
      <c r="AI3409" s="221"/>
    </row>
    <row r="3410" spans="35:35" x14ac:dyDescent="0.35">
      <c r="AI3410" s="221"/>
    </row>
    <row r="3411" spans="35:35" x14ac:dyDescent="0.35">
      <c r="AI3411" s="221"/>
    </row>
    <row r="3412" spans="35:35" x14ac:dyDescent="0.35">
      <c r="AI3412" s="221"/>
    </row>
    <row r="3413" spans="35:35" x14ac:dyDescent="0.35">
      <c r="AI3413" s="221"/>
    </row>
    <row r="3414" spans="35:35" x14ac:dyDescent="0.35">
      <c r="AI3414" s="221"/>
    </row>
    <row r="3415" spans="35:35" x14ac:dyDescent="0.35">
      <c r="AI3415" s="221"/>
    </row>
    <row r="3416" spans="35:35" x14ac:dyDescent="0.35">
      <c r="AI3416" s="221"/>
    </row>
    <row r="3417" spans="35:35" x14ac:dyDescent="0.35">
      <c r="AI3417" s="221"/>
    </row>
    <row r="3418" spans="35:35" x14ac:dyDescent="0.35">
      <c r="AI3418" s="221"/>
    </row>
    <row r="3419" spans="35:35" x14ac:dyDescent="0.35">
      <c r="AI3419" s="221"/>
    </row>
    <row r="3420" spans="35:35" x14ac:dyDescent="0.35">
      <c r="AI3420" s="221"/>
    </row>
    <row r="3421" spans="35:35" x14ac:dyDescent="0.35">
      <c r="AI3421" s="221"/>
    </row>
    <row r="3422" spans="35:35" x14ac:dyDescent="0.35">
      <c r="AI3422" s="221"/>
    </row>
    <row r="3423" spans="35:35" x14ac:dyDescent="0.35">
      <c r="AI3423" s="221"/>
    </row>
    <row r="3424" spans="35:35" x14ac:dyDescent="0.35">
      <c r="AI3424" s="221"/>
    </row>
    <row r="3425" spans="35:35" x14ac:dyDescent="0.35">
      <c r="AI3425" s="221"/>
    </row>
    <row r="3426" spans="35:35" x14ac:dyDescent="0.35">
      <c r="AI3426" s="221"/>
    </row>
    <row r="3427" spans="35:35" x14ac:dyDescent="0.35">
      <c r="AI3427" s="221"/>
    </row>
    <row r="3428" spans="35:35" x14ac:dyDescent="0.35">
      <c r="AI3428" s="221"/>
    </row>
    <row r="3429" spans="35:35" x14ac:dyDescent="0.35">
      <c r="AI3429" s="221"/>
    </row>
    <row r="3430" spans="35:35" x14ac:dyDescent="0.35">
      <c r="AI3430" s="221"/>
    </row>
    <row r="3431" spans="35:35" x14ac:dyDescent="0.35">
      <c r="AI3431" s="221"/>
    </row>
    <row r="3432" spans="35:35" x14ac:dyDescent="0.35">
      <c r="AI3432" s="221"/>
    </row>
    <row r="3433" spans="35:35" x14ac:dyDescent="0.35">
      <c r="AI3433" s="221"/>
    </row>
    <row r="3434" spans="35:35" x14ac:dyDescent="0.35">
      <c r="AI3434" s="221"/>
    </row>
    <row r="3435" spans="35:35" x14ac:dyDescent="0.35">
      <c r="AI3435" s="221"/>
    </row>
    <row r="3436" spans="35:35" x14ac:dyDescent="0.35">
      <c r="AI3436" s="221"/>
    </row>
    <row r="3437" spans="35:35" x14ac:dyDescent="0.35">
      <c r="AI3437" s="221"/>
    </row>
    <row r="3438" spans="35:35" x14ac:dyDescent="0.35">
      <c r="AI3438" s="221"/>
    </row>
    <row r="3439" spans="35:35" x14ac:dyDescent="0.35">
      <c r="AI3439" s="221"/>
    </row>
    <row r="3440" spans="35:35" x14ac:dyDescent="0.35">
      <c r="AI3440" s="221"/>
    </row>
    <row r="3441" spans="35:35" x14ac:dyDescent="0.35">
      <c r="AI3441" s="221"/>
    </row>
    <row r="3442" spans="35:35" x14ac:dyDescent="0.35">
      <c r="AI3442" s="221"/>
    </row>
    <row r="3443" spans="35:35" x14ac:dyDescent="0.35">
      <c r="AI3443" s="221"/>
    </row>
    <row r="3444" spans="35:35" x14ac:dyDescent="0.35">
      <c r="AI3444" s="221"/>
    </row>
    <row r="3445" spans="35:35" x14ac:dyDescent="0.35">
      <c r="AI3445" s="221"/>
    </row>
    <row r="3446" spans="35:35" x14ac:dyDescent="0.35">
      <c r="AI3446" s="221"/>
    </row>
    <row r="3447" spans="35:35" x14ac:dyDescent="0.35">
      <c r="AI3447" s="221"/>
    </row>
    <row r="3448" spans="35:35" x14ac:dyDescent="0.35">
      <c r="AI3448" s="221"/>
    </row>
    <row r="3449" spans="35:35" x14ac:dyDescent="0.35">
      <c r="AI3449" s="221"/>
    </row>
    <row r="3450" spans="35:35" x14ac:dyDescent="0.35">
      <c r="AI3450" s="221"/>
    </row>
    <row r="3451" spans="35:35" x14ac:dyDescent="0.35">
      <c r="AI3451" s="221"/>
    </row>
    <row r="3452" spans="35:35" x14ac:dyDescent="0.35">
      <c r="AI3452" s="221"/>
    </row>
    <row r="3453" spans="35:35" x14ac:dyDescent="0.35">
      <c r="AI3453" s="221"/>
    </row>
    <row r="3454" spans="35:35" x14ac:dyDescent="0.35">
      <c r="AI3454" s="221"/>
    </row>
    <row r="3455" spans="35:35" x14ac:dyDescent="0.35">
      <c r="AI3455" s="221"/>
    </row>
    <row r="3456" spans="35:35" x14ac:dyDescent="0.35">
      <c r="AI3456" s="221"/>
    </row>
    <row r="3457" spans="35:35" x14ac:dyDescent="0.35">
      <c r="AI3457" s="221"/>
    </row>
    <row r="3458" spans="35:35" x14ac:dyDescent="0.35">
      <c r="AI3458" s="221"/>
    </row>
    <row r="3459" spans="35:35" x14ac:dyDescent="0.35">
      <c r="AI3459" s="221"/>
    </row>
    <row r="3460" spans="35:35" x14ac:dyDescent="0.35">
      <c r="AI3460" s="221"/>
    </row>
    <row r="3461" spans="35:35" x14ac:dyDescent="0.35">
      <c r="AI3461" s="221"/>
    </row>
    <row r="3462" spans="35:35" x14ac:dyDescent="0.35">
      <c r="AI3462" s="221"/>
    </row>
    <row r="3463" spans="35:35" x14ac:dyDescent="0.35">
      <c r="AI3463" s="221"/>
    </row>
    <row r="3464" spans="35:35" x14ac:dyDescent="0.35">
      <c r="AI3464" s="221"/>
    </row>
    <row r="3465" spans="35:35" x14ac:dyDescent="0.35">
      <c r="AI3465" s="221"/>
    </row>
    <row r="3466" spans="35:35" x14ac:dyDescent="0.35">
      <c r="AI3466" s="221"/>
    </row>
    <row r="3467" spans="35:35" x14ac:dyDescent="0.35">
      <c r="AI3467" s="221"/>
    </row>
    <row r="3468" spans="35:35" x14ac:dyDescent="0.35">
      <c r="AI3468" s="221"/>
    </row>
    <row r="3469" spans="35:35" x14ac:dyDescent="0.35">
      <c r="AI3469" s="221"/>
    </row>
    <row r="3470" spans="35:35" x14ac:dyDescent="0.35">
      <c r="AI3470" s="221"/>
    </row>
    <row r="3471" spans="35:35" x14ac:dyDescent="0.35">
      <c r="AI3471" s="221"/>
    </row>
    <row r="3472" spans="35:35" x14ac:dyDescent="0.35">
      <c r="AI3472" s="221"/>
    </row>
    <row r="3473" spans="35:35" x14ac:dyDescent="0.35">
      <c r="AI3473" s="221"/>
    </row>
    <row r="3474" spans="35:35" x14ac:dyDescent="0.35">
      <c r="AI3474" s="221"/>
    </row>
    <row r="3475" spans="35:35" x14ac:dyDescent="0.35">
      <c r="AI3475" s="221"/>
    </row>
    <row r="3476" spans="35:35" x14ac:dyDescent="0.35">
      <c r="AI3476" s="221"/>
    </row>
    <row r="3477" spans="35:35" x14ac:dyDescent="0.35">
      <c r="AI3477" s="221"/>
    </row>
    <row r="3478" spans="35:35" x14ac:dyDescent="0.35">
      <c r="AI3478" s="221"/>
    </row>
    <row r="3479" spans="35:35" x14ac:dyDescent="0.35">
      <c r="AI3479" s="221"/>
    </row>
    <row r="3480" spans="35:35" x14ac:dyDescent="0.35">
      <c r="AI3480" s="221"/>
    </row>
    <row r="3481" spans="35:35" x14ac:dyDescent="0.35">
      <c r="AI3481" s="221"/>
    </row>
    <row r="3482" spans="35:35" x14ac:dyDescent="0.35">
      <c r="AI3482" s="221"/>
    </row>
    <row r="3483" spans="35:35" x14ac:dyDescent="0.35">
      <c r="AI3483" s="221"/>
    </row>
    <row r="3484" spans="35:35" x14ac:dyDescent="0.35">
      <c r="AI3484" s="221"/>
    </row>
    <row r="3485" spans="35:35" x14ac:dyDescent="0.35">
      <c r="AI3485" s="221"/>
    </row>
    <row r="3486" spans="35:35" x14ac:dyDescent="0.35">
      <c r="AI3486" s="221"/>
    </row>
    <row r="3487" spans="35:35" x14ac:dyDescent="0.35">
      <c r="AI3487" s="221"/>
    </row>
    <row r="3488" spans="35:35" x14ac:dyDescent="0.35">
      <c r="AI3488" s="221"/>
    </row>
    <row r="3489" spans="35:35" x14ac:dyDescent="0.35">
      <c r="AI3489" s="221"/>
    </row>
    <row r="3490" spans="35:35" x14ac:dyDescent="0.35">
      <c r="AI3490" s="221"/>
    </row>
    <row r="3491" spans="35:35" x14ac:dyDescent="0.35">
      <c r="AI3491" s="221"/>
    </row>
    <row r="3492" spans="35:35" x14ac:dyDescent="0.35">
      <c r="AI3492" s="221"/>
    </row>
    <row r="3493" spans="35:35" x14ac:dyDescent="0.35">
      <c r="AI3493" s="221"/>
    </row>
    <row r="3494" spans="35:35" x14ac:dyDescent="0.35">
      <c r="AI3494" s="221"/>
    </row>
    <row r="3495" spans="35:35" x14ac:dyDescent="0.35">
      <c r="AI3495" s="221"/>
    </row>
    <row r="3496" spans="35:35" x14ac:dyDescent="0.35">
      <c r="AI3496" s="221"/>
    </row>
    <row r="3497" spans="35:35" x14ac:dyDescent="0.35">
      <c r="AI3497" s="221"/>
    </row>
    <row r="3498" spans="35:35" x14ac:dyDescent="0.35">
      <c r="AI3498" s="221"/>
    </row>
    <row r="3499" spans="35:35" x14ac:dyDescent="0.35">
      <c r="AI3499" s="221"/>
    </row>
    <row r="3500" spans="35:35" x14ac:dyDescent="0.35">
      <c r="AI3500" s="221"/>
    </row>
    <row r="3501" spans="35:35" x14ac:dyDescent="0.35">
      <c r="AI3501" s="221"/>
    </row>
    <row r="3502" spans="35:35" x14ac:dyDescent="0.35">
      <c r="AI3502" s="221"/>
    </row>
    <row r="3503" spans="35:35" x14ac:dyDescent="0.35">
      <c r="AI3503" s="221"/>
    </row>
    <row r="3504" spans="35:35" x14ac:dyDescent="0.35">
      <c r="AI3504" s="221"/>
    </row>
    <row r="3505" spans="35:35" x14ac:dyDescent="0.35">
      <c r="AI3505" s="221"/>
    </row>
    <row r="3506" spans="35:35" x14ac:dyDescent="0.35">
      <c r="AI3506" s="221"/>
    </row>
    <row r="3507" spans="35:35" x14ac:dyDescent="0.35">
      <c r="AI3507" s="221"/>
    </row>
    <row r="3508" spans="35:35" x14ac:dyDescent="0.35">
      <c r="AI3508" s="221"/>
    </row>
    <row r="3509" spans="35:35" x14ac:dyDescent="0.35">
      <c r="AI3509" s="221"/>
    </row>
    <row r="3510" spans="35:35" x14ac:dyDescent="0.35">
      <c r="AI3510" s="221"/>
    </row>
    <row r="3511" spans="35:35" x14ac:dyDescent="0.35">
      <c r="AI3511" s="221"/>
    </row>
    <row r="3512" spans="35:35" x14ac:dyDescent="0.35">
      <c r="AI3512" s="221"/>
    </row>
    <row r="3513" spans="35:35" x14ac:dyDescent="0.35">
      <c r="AI3513" s="221"/>
    </row>
    <row r="3514" spans="35:35" x14ac:dyDescent="0.35">
      <c r="AI3514" s="221"/>
    </row>
    <row r="3515" spans="35:35" x14ac:dyDescent="0.35">
      <c r="AI3515" s="221"/>
    </row>
    <row r="3516" spans="35:35" x14ac:dyDescent="0.35">
      <c r="AI3516" s="221"/>
    </row>
    <row r="3517" spans="35:35" x14ac:dyDescent="0.35">
      <c r="AI3517" s="221"/>
    </row>
    <row r="3518" spans="35:35" x14ac:dyDescent="0.35">
      <c r="AI3518" s="221"/>
    </row>
    <row r="3519" spans="35:35" x14ac:dyDescent="0.35">
      <c r="AI3519" s="221"/>
    </row>
    <row r="3520" spans="35:35" x14ac:dyDescent="0.35">
      <c r="AI3520" s="221"/>
    </row>
    <row r="3521" spans="35:35" x14ac:dyDescent="0.35">
      <c r="AI3521" s="221"/>
    </row>
    <row r="3522" spans="35:35" x14ac:dyDescent="0.35">
      <c r="AI3522" s="221"/>
    </row>
    <row r="3523" spans="35:35" x14ac:dyDescent="0.35">
      <c r="AI3523" s="221"/>
    </row>
    <row r="3524" spans="35:35" x14ac:dyDescent="0.35">
      <c r="AI3524" s="221"/>
    </row>
    <row r="3525" spans="35:35" x14ac:dyDescent="0.35">
      <c r="AI3525" s="221"/>
    </row>
    <row r="3526" spans="35:35" x14ac:dyDescent="0.35">
      <c r="AI3526" s="221"/>
    </row>
    <row r="3527" spans="35:35" x14ac:dyDescent="0.35">
      <c r="AI3527" s="221"/>
    </row>
    <row r="3528" spans="35:35" x14ac:dyDescent="0.35">
      <c r="AI3528" s="221"/>
    </row>
    <row r="3529" spans="35:35" x14ac:dyDescent="0.35">
      <c r="AI3529" s="221"/>
    </row>
    <row r="3530" spans="35:35" x14ac:dyDescent="0.35">
      <c r="AI3530" s="221"/>
    </row>
    <row r="3531" spans="35:35" x14ac:dyDescent="0.35">
      <c r="AI3531" s="221"/>
    </row>
    <row r="3532" spans="35:35" x14ac:dyDescent="0.35">
      <c r="AI3532" s="221"/>
    </row>
    <row r="3533" spans="35:35" x14ac:dyDescent="0.35">
      <c r="AI3533" s="221"/>
    </row>
    <row r="3534" spans="35:35" x14ac:dyDescent="0.35">
      <c r="AI3534" s="221"/>
    </row>
    <row r="3535" spans="35:35" x14ac:dyDescent="0.35">
      <c r="AI3535" s="221"/>
    </row>
    <row r="3536" spans="35:35" x14ac:dyDescent="0.35">
      <c r="AI3536" s="221"/>
    </row>
    <row r="3537" spans="35:35" x14ac:dyDescent="0.35">
      <c r="AI3537" s="221"/>
    </row>
    <row r="3538" spans="35:35" x14ac:dyDescent="0.35">
      <c r="AI3538" s="221"/>
    </row>
    <row r="3539" spans="35:35" x14ac:dyDescent="0.35">
      <c r="AI3539" s="221"/>
    </row>
    <row r="3540" spans="35:35" x14ac:dyDescent="0.35">
      <c r="AI3540" s="221"/>
    </row>
    <row r="3541" spans="35:35" x14ac:dyDescent="0.35">
      <c r="AI3541" s="221"/>
    </row>
    <row r="3542" spans="35:35" x14ac:dyDescent="0.35">
      <c r="AI3542" s="221"/>
    </row>
    <row r="3543" spans="35:35" x14ac:dyDescent="0.35">
      <c r="AI3543" s="221"/>
    </row>
    <row r="3544" spans="35:35" x14ac:dyDescent="0.35">
      <c r="AI3544" s="221"/>
    </row>
    <row r="3545" spans="35:35" x14ac:dyDescent="0.35">
      <c r="AI3545" s="221"/>
    </row>
    <row r="3546" spans="35:35" x14ac:dyDescent="0.35">
      <c r="AI3546" s="221"/>
    </row>
    <row r="3547" spans="35:35" x14ac:dyDescent="0.35">
      <c r="AI3547" s="221"/>
    </row>
    <row r="3548" spans="35:35" x14ac:dyDescent="0.35">
      <c r="AI3548" s="221"/>
    </row>
    <row r="3549" spans="35:35" x14ac:dyDescent="0.35">
      <c r="AI3549" s="221"/>
    </row>
    <row r="3550" spans="35:35" x14ac:dyDescent="0.35">
      <c r="AI3550" s="221"/>
    </row>
    <row r="3551" spans="35:35" x14ac:dyDescent="0.35">
      <c r="AI3551" s="221"/>
    </row>
    <row r="3552" spans="35:35" x14ac:dyDescent="0.35">
      <c r="AI3552" s="221"/>
    </row>
    <row r="3553" spans="35:35" x14ac:dyDescent="0.35">
      <c r="AI3553" s="221"/>
    </row>
    <row r="3554" spans="35:35" x14ac:dyDescent="0.35">
      <c r="AI3554" s="221"/>
    </row>
    <row r="3555" spans="35:35" x14ac:dyDescent="0.35">
      <c r="AI3555" s="221"/>
    </row>
    <row r="3556" spans="35:35" x14ac:dyDescent="0.35">
      <c r="AI3556" s="221"/>
    </row>
    <row r="3557" spans="35:35" x14ac:dyDescent="0.35">
      <c r="AI3557" s="221"/>
    </row>
    <row r="3558" spans="35:35" x14ac:dyDescent="0.35">
      <c r="AI3558" s="221"/>
    </row>
    <row r="3559" spans="35:35" x14ac:dyDescent="0.35">
      <c r="AI3559" s="221"/>
    </row>
    <row r="3560" spans="35:35" x14ac:dyDescent="0.35">
      <c r="AI3560" s="221"/>
    </row>
    <row r="3561" spans="35:35" x14ac:dyDescent="0.35">
      <c r="AI3561" s="221"/>
    </row>
    <row r="3562" spans="35:35" x14ac:dyDescent="0.35">
      <c r="AI3562" s="221"/>
    </row>
    <row r="3563" spans="35:35" x14ac:dyDescent="0.35">
      <c r="AI3563" s="221"/>
    </row>
    <row r="3564" spans="35:35" x14ac:dyDescent="0.35">
      <c r="AI3564" s="221"/>
    </row>
    <row r="3565" spans="35:35" x14ac:dyDescent="0.35">
      <c r="AI3565" s="221"/>
    </row>
    <row r="3566" spans="35:35" x14ac:dyDescent="0.35">
      <c r="AI3566" s="221"/>
    </row>
    <row r="3567" spans="35:35" x14ac:dyDescent="0.35">
      <c r="AI3567" s="221"/>
    </row>
    <row r="3568" spans="35:35" x14ac:dyDescent="0.35">
      <c r="AI3568" s="221"/>
    </row>
    <row r="3569" spans="35:35" x14ac:dyDescent="0.35">
      <c r="AI3569" s="221"/>
    </row>
    <row r="3570" spans="35:35" x14ac:dyDescent="0.35">
      <c r="AI3570" s="221"/>
    </row>
    <row r="3571" spans="35:35" x14ac:dyDescent="0.35">
      <c r="AI3571" s="221"/>
    </row>
    <row r="3572" spans="35:35" x14ac:dyDescent="0.35">
      <c r="AI3572" s="221"/>
    </row>
    <row r="3573" spans="35:35" x14ac:dyDescent="0.35">
      <c r="AI3573" s="221"/>
    </row>
    <row r="3574" spans="35:35" x14ac:dyDescent="0.35">
      <c r="AI3574" s="221"/>
    </row>
    <row r="3575" spans="35:35" x14ac:dyDescent="0.35">
      <c r="AI3575" s="221"/>
    </row>
    <row r="3576" spans="35:35" x14ac:dyDescent="0.35">
      <c r="AI3576" s="221"/>
    </row>
    <row r="3577" spans="35:35" x14ac:dyDescent="0.35">
      <c r="AI3577" s="221"/>
    </row>
    <row r="3578" spans="35:35" x14ac:dyDescent="0.35">
      <c r="AI3578" s="221"/>
    </row>
    <row r="3579" spans="35:35" x14ac:dyDescent="0.35">
      <c r="AI3579" s="221"/>
    </row>
    <row r="3580" spans="35:35" x14ac:dyDescent="0.35">
      <c r="AI3580" s="221"/>
    </row>
    <row r="3581" spans="35:35" x14ac:dyDescent="0.35">
      <c r="AI3581" s="221"/>
    </row>
    <row r="3582" spans="35:35" x14ac:dyDescent="0.35">
      <c r="AI3582" s="221"/>
    </row>
    <row r="3583" spans="35:35" x14ac:dyDescent="0.35">
      <c r="AI3583" s="221"/>
    </row>
    <row r="3584" spans="35:35" x14ac:dyDescent="0.35">
      <c r="AI3584" s="221"/>
    </row>
    <row r="3585" spans="35:35" x14ac:dyDescent="0.35">
      <c r="AI3585" s="221"/>
    </row>
    <row r="3586" spans="35:35" x14ac:dyDescent="0.35">
      <c r="AI3586" s="221"/>
    </row>
    <row r="3587" spans="35:35" x14ac:dyDescent="0.35">
      <c r="AI3587" s="221"/>
    </row>
    <row r="3588" spans="35:35" x14ac:dyDescent="0.35">
      <c r="AI3588" s="221"/>
    </row>
    <row r="3589" spans="35:35" x14ac:dyDescent="0.35">
      <c r="AI3589" s="221"/>
    </row>
    <row r="3590" spans="35:35" x14ac:dyDescent="0.35">
      <c r="AI3590" s="221"/>
    </row>
    <row r="3591" spans="35:35" x14ac:dyDescent="0.35">
      <c r="AI3591" s="221"/>
    </row>
    <row r="3592" spans="35:35" x14ac:dyDescent="0.35">
      <c r="AI3592" s="221"/>
    </row>
    <row r="3593" spans="35:35" x14ac:dyDescent="0.35">
      <c r="AI3593" s="221"/>
    </row>
    <row r="3594" spans="35:35" x14ac:dyDescent="0.35">
      <c r="AI3594" s="221"/>
    </row>
    <row r="3595" spans="35:35" x14ac:dyDescent="0.35">
      <c r="AI3595" s="221"/>
    </row>
    <row r="3596" spans="35:35" x14ac:dyDescent="0.35">
      <c r="AI3596" s="221"/>
    </row>
    <row r="3597" spans="35:35" x14ac:dyDescent="0.35">
      <c r="AI3597" s="221"/>
    </row>
    <row r="3598" spans="35:35" x14ac:dyDescent="0.35">
      <c r="AI3598" s="221"/>
    </row>
    <row r="3599" spans="35:35" x14ac:dyDescent="0.35">
      <c r="AI3599" s="221"/>
    </row>
    <row r="3600" spans="35:35" x14ac:dyDescent="0.35">
      <c r="AI3600" s="221"/>
    </row>
    <row r="3601" spans="35:35" x14ac:dyDescent="0.35">
      <c r="AI3601" s="221"/>
    </row>
    <row r="3602" spans="35:35" x14ac:dyDescent="0.35">
      <c r="AI3602" s="221"/>
    </row>
    <row r="3603" spans="35:35" x14ac:dyDescent="0.35">
      <c r="AI3603" s="221"/>
    </row>
    <row r="3604" spans="35:35" x14ac:dyDescent="0.35">
      <c r="AI3604" s="221"/>
    </row>
    <row r="3605" spans="35:35" x14ac:dyDescent="0.35">
      <c r="AI3605" s="221"/>
    </row>
    <row r="3606" spans="35:35" x14ac:dyDescent="0.35">
      <c r="AI3606" s="221"/>
    </row>
    <row r="3607" spans="35:35" x14ac:dyDescent="0.35">
      <c r="AI3607" s="221"/>
    </row>
    <row r="3608" spans="35:35" x14ac:dyDescent="0.35">
      <c r="AI3608" s="221"/>
    </row>
    <row r="3609" spans="35:35" x14ac:dyDescent="0.35">
      <c r="AI3609" s="221"/>
    </row>
    <row r="3610" spans="35:35" x14ac:dyDescent="0.35">
      <c r="AI3610" s="221"/>
    </row>
    <row r="3611" spans="35:35" x14ac:dyDescent="0.35">
      <c r="AI3611" s="221"/>
    </row>
    <row r="3612" spans="35:35" x14ac:dyDescent="0.35">
      <c r="AI3612" s="221"/>
    </row>
    <row r="3613" spans="35:35" x14ac:dyDescent="0.35">
      <c r="AI3613" s="221"/>
    </row>
    <row r="3614" spans="35:35" x14ac:dyDescent="0.35">
      <c r="AI3614" s="221"/>
    </row>
    <row r="3615" spans="35:35" x14ac:dyDescent="0.35">
      <c r="AI3615" s="221"/>
    </row>
    <row r="3616" spans="35:35" x14ac:dyDescent="0.35">
      <c r="AI3616" s="221"/>
    </row>
    <row r="3617" spans="35:35" x14ac:dyDescent="0.35">
      <c r="AI3617" s="221"/>
    </row>
    <row r="3618" spans="35:35" x14ac:dyDescent="0.35">
      <c r="AI3618" s="221"/>
    </row>
    <row r="3619" spans="35:35" x14ac:dyDescent="0.35">
      <c r="AI3619" s="221"/>
    </row>
    <row r="3620" spans="35:35" x14ac:dyDescent="0.35">
      <c r="AI3620" s="221"/>
    </row>
    <row r="3621" spans="35:35" x14ac:dyDescent="0.35">
      <c r="AI3621" s="221"/>
    </row>
    <row r="3622" spans="35:35" x14ac:dyDescent="0.35">
      <c r="AI3622" s="221"/>
    </row>
    <row r="3623" spans="35:35" x14ac:dyDescent="0.35">
      <c r="AI3623" s="221"/>
    </row>
    <row r="3624" spans="35:35" x14ac:dyDescent="0.35">
      <c r="AI3624" s="221"/>
    </row>
    <row r="3625" spans="35:35" x14ac:dyDescent="0.35">
      <c r="AI3625" s="221"/>
    </row>
    <row r="3626" spans="35:35" x14ac:dyDescent="0.35">
      <c r="AI3626" s="221"/>
    </row>
    <row r="3627" spans="35:35" x14ac:dyDescent="0.35">
      <c r="AI3627" s="221"/>
    </row>
    <row r="3628" spans="35:35" x14ac:dyDescent="0.35">
      <c r="AI3628" s="221"/>
    </row>
    <row r="3629" spans="35:35" x14ac:dyDescent="0.35">
      <c r="AI3629" s="221"/>
    </row>
    <row r="3630" spans="35:35" x14ac:dyDescent="0.35">
      <c r="AI3630" s="221"/>
    </row>
    <row r="3631" spans="35:35" x14ac:dyDescent="0.35">
      <c r="AI3631" s="221"/>
    </row>
    <row r="3632" spans="35:35" x14ac:dyDescent="0.35">
      <c r="AI3632" s="221"/>
    </row>
    <row r="3633" spans="35:35" x14ac:dyDescent="0.35">
      <c r="AI3633" s="221"/>
    </row>
    <row r="3634" spans="35:35" x14ac:dyDescent="0.35">
      <c r="AI3634" s="221"/>
    </row>
    <row r="3635" spans="35:35" x14ac:dyDescent="0.35">
      <c r="AI3635" s="221"/>
    </row>
    <row r="3636" spans="35:35" x14ac:dyDescent="0.35">
      <c r="AI3636" s="221"/>
    </row>
    <row r="3637" spans="35:35" x14ac:dyDescent="0.35">
      <c r="AI3637" s="221"/>
    </row>
    <row r="3638" spans="35:35" x14ac:dyDescent="0.35">
      <c r="AI3638" s="221"/>
    </row>
    <row r="3639" spans="35:35" x14ac:dyDescent="0.35">
      <c r="AI3639" s="221"/>
    </row>
    <row r="3640" spans="35:35" x14ac:dyDescent="0.35">
      <c r="AI3640" s="221"/>
    </row>
    <row r="3641" spans="35:35" x14ac:dyDescent="0.35">
      <c r="AI3641" s="221"/>
    </row>
    <row r="3642" spans="35:35" x14ac:dyDescent="0.35">
      <c r="AI3642" s="221"/>
    </row>
    <row r="3643" spans="35:35" x14ac:dyDescent="0.35">
      <c r="AI3643" s="221"/>
    </row>
    <row r="3644" spans="35:35" x14ac:dyDescent="0.35">
      <c r="AI3644" s="221"/>
    </row>
    <row r="3645" spans="35:35" x14ac:dyDescent="0.35">
      <c r="AI3645" s="221"/>
    </row>
    <row r="3646" spans="35:35" x14ac:dyDescent="0.35">
      <c r="AI3646" s="221"/>
    </row>
    <row r="3647" spans="35:35" x14ac:dyDescent="0.35">
      <c r="AI3647" s="221"/>
    </row>
    <row r="3648" spans="35:35" x14ac:dyDescent="0.35">
      <c r="AI3648" s="221"/>
    </row>
    <row r="3649" spans="35:35" x14ac:dyDescent="0.35">
      <c r="AI3649" s="221"/>
    </row>
    <row r="3650" spans="35:35" x14ac:dyDescent="0.35">
      <c r="AI3650" s="221"/>
    </row>
    <row r="3651" spans="35:35" x14ac:dyDescent="0.35">
      <c r="AI3651" s="221"/>
    </row>
    <row r="3652" spans="35:35" x14ac:dyDescent="0.35">
      <c r="AI3652" s="221"/>
    </row>
    <row r="3653" spans="35:35" x14ac:dyDescent="0.35">
      <c r="AI3653" s="221"/>
    </row>
    <row r="3654" spans="35:35" x14ac:dyDescent="0.35">
      <c r="AI3654" s="221"/>
    </row>
    <row r="3655" spans="35:35" x14ac:dyDescent="0.35">
      <c r="AI3655" s="221"/>
    </row>
    <row r="3656" spans="35:35" x14ac:dyDescent="0.35">
      <c r="AI3656" s="221"/>
    </row>
    <row r="3657" spans="35:35" x14ac:dyDescent="0.35">
      <c r="AI3657" s="221"/>
    </row>
    <row r="3658" spans="35:35" x14ac:dyDescent="0.35">
      <c r="AI3658" s="221"/>
    </row>
    <row r="3659" spans="35:35" x14ac:dyDescent="0.35">
      <c r="AI3659" s="221"/>
    </row>
    <row r="3660" spans="35:35" x14ac:dyDescent="0.35">
      <c r="AI3660" s="221"/>
    </row>
    <row r="3661" spans="35:35" x14ac:dyDescent="0.35">
      <c r="AI3661" s="221"/>
    </row>
    <row r="3662" spans="35:35" x14ac:dyDescent="0.35">
      <c r="AI3662" s="221"/>
    </row>
    <row r="3663" spans="35:35" x14ac:dyDescent="0.35">
      <c r="AI3663" s="221"/>
    </row>
    <row r="3664" spans="35:35" x14ac:dyDescent="0.35">
      <c r="AI3664" s="221"/>
    </row>
    <row r="3665" spans="35:35" x14ac:dyDescent="0.35">
      <c r="AI3665" s="221"/>
    </row>
    <row r="3666" spans="35:35" x14ac:dyDescent="0.35">
      <c r="AI3666" s="221"/>
    </row>
    <row r="3667" spans="35:35" x14ac:dyDescent="0.35">
      <c r="AI3667" s="221"/>
    </row>
    <row r="3668" spans="35:35" x14ac:dyDescent="0.35">
      <c r="AI3668" s="221"/>
    </row>
    <row r="3669" spans="35:35" x14ac:dyDescent="0.35">
      <c r="AI3669" s="221"/>
    </row>
    <row r="3670" spans="35:35" x14ac:dyDescent="0.35">
      <c r="AI3670" s="221"/>
    </row>
    <row r="3671" spans="35:35" x14ac:dyDescent="0.35">
      <c r="AI3671" s="221"/>
    </row>
    <row r="3672" spans="35:35" x14ac:dyDescent="0.35">
      <c r="AI3672" s="221"/>
    </row>
    <row r="3673" spans="35:35" x14ac:dyDescent="0.35">
      <c r="AI3673" s="221"/>
    </row>
    <row r="3674" spans="35:35" x14ac:dyDescent="0.35">
      <c r="AI3674" s="221"/>
    </row>
    <row r="3675" spans="35:35" x14ac:dyDescent="0.35">
      <c r="AI3675" s="221"/>
    </row>
    <row r="3676" spans="35:35" x14ac:dyDescent="0.35">
      <c r="AI3676" s="221"/>
    </row>
    <row r="3677" spans="35:35" x14ac:dyDescent="0.35">
      <c r="AI3677" s="221"/>
    </row>
    <row r="3678" spans="35:35" x14ac:dyDescent="0.35">
      <c r="AI3678" s="221"/>
    </row>
    <row r="3679" spans="35:35" x14ac:dyDescent="0.35">
      <c r="AI3679" s="221"/>
    </row>
    <row r="3680" spans="35:35" x14ac:dyDescent="0.35">
      <c r="AI3680" s="221"/>
    </row>
    <row r="3681" spans="35:35" x14ac:dyDescent="0.35">
      <c r="AI3681" s="221"/>
    </row>
    <row r="3682" spans="35:35" x14ac:dyDescent="0.35">
      <c r="AI3682" s="221"/>
    </row>
    <row r="3683" spans="35:35" x14ac:dyDescent="0.35">
      <c r="AI3683" s="221"/>
    </row>
    <row r="3684" spans="35:35" x14ac:dyDescent="0.35">
      <c r="AI3684" s="221"/>
    </row>
    <row r="3685" spans="35:35" x14ac:dyDescent="0.35">
      <c r="AI3685" s="221"/>
    </row>
    <row r="3686" spans="35:35" x14ac:dyDescent="0.35">
      <c r="AI3686" s="221"/>
    </row>
    <row r="3687" spans="35:35" x14ac:dyDescent="0.35">
      <c r="AI3687" s="221"/>
    </row>
    <row r="3688" spans="35:35" x14ac:dyDescent="0.35">
      <c r="AI3688" s="221"/>
    </row>
    <row r="3689" spans="35:35" x14ac:dyDescent="0.35">
      <c r="AI3689" s="221"/>
    </row>
    <row r="3690" spans="35:35" x14ac:dyDescent="0.35">
      <c r="AI3690" s="221"/>
    </row>
    <row r="3691" spans="35:35" x14ac:dyDescent="0.35">
      <c r="AI3691" s="221"/>
    </row>
    <row r="3692" spans="35:35" x14ac:dyDescent="0.35">
      <c r="AI3692" s="221"/>
    </row>
    <row r="3693" spans="35:35" x14ac:dyDescent="0.35">
      <c r="AI3693" s="221"/>
    </row>
    <row r="3694" spans="35:35" x14ac:dyDescent="0.35">
      <c r="AI3694" s="221"/>
    </row>
    <row r="3695" spans="35:35" x14ac:dyDescent="0.35">
      <c r="AI3695" s="221"/>
    </row>
    <row r="3696" spans="35:35" x14ac:dyDescent="0.35">
      <c r="AI3696" s="221"/>
    </row>
    <row r="3697" spans="35:35" x14ac:dyDescent="0.35">
      <c r="AI3697" s="221"/>
    </row>
    <row r="3698" spans="35:35" x14ac:dyDescent="0.35">
      <c r="AI3698" s="221"/>
    </row>
    <row r="3699" spans="35:35" x14ac:dyDescent="0.35">
      <c r="AI3699" s="221"/>
    </row>
    <row r="3700" spans="35:35" x14ac:dyDescent="0.35">
      <c r="AI3700" s="221"/>
    </row>
    <row r="3701" spans="35:35" x14ac:dyDescent="0.35">
      <c r="AI3701" s="221"/>
    </row>
    <row r="3702" spans="35:35" x14ac:dyDescent="0.35">
      <c r="AI3702" s="221"/>
    </row>
    <row r="3703" spans="35:35" x14ac:dyDescent="0.35">
      <c r="AI3703" s="221"/>
    </row>
    <row r="3704" spans="35:35" x14ac:dyDescent="0.35">
      <c r="AI3704" s="221"/>
    </row>
    <row r="3705" spans="35:35" x14ac:dyDescent="0.35">
      <c r="AI3705" s="221"/>
    </row>
    <row r="3706" spans="35:35" x14ac:dyDescent="0.35">
      <c r="AI3706" s="221"/>
    </row>
    <row r="3707" spans="35:35" x14ac:dyDescent="0.35">
      <c r="AI3707" s="221"/>
    </row>
    <row r="3708" spans="35:35" x14ac:dyDescent="0.35">
      <c r="AI3708" s="221"/>
    </row>
    <row r="3709" spans="35:35" x14ac:dyDescent="0.35">
      <c r="AI3709" s="221"/>
    </row>
    <row r="3710" spans="35:35" x14ac:dyDescent="0.35">
      <c r="AI3710" s="221"/>
    </row>
    <row r="3711" spans="35:35" x14ac:dyDescent="0.35">
      <c r="AI3711" s="221"/>
    </row>
    <row r="3712" spans="35:35" x14ac:dyDescent="0.35">
      <c r="AI3712" s="221"/>
    </row>
    <row r="3713" spans="35:35" x14ac:dyDescent="0.35">
      <c r="AI3713" s="221"/>
    </row>
    <row r="3714" spans="35:35" x14ac:dyDescent="0.35">
      <c r="AI3714" s="221"/>
    </row>
    <row r="3715" spans="35:35" x14ac:dyDescent="0.35">
      <c r="AI3715" s="221"/>
    </row>
    <row r="3716" spans="35:35" x14ac:dyDescent="0.35">
      <c r="AI3716" s="221"/>
    </row>
    <row r="3717" spans="35:35" x14ac:dyDescent="0.35">
      <c r="AI3717" s="221"/>
    </row>
    <row r="3718" spans="35:35" x14ac:dyDescent="0.35">
      <c r="AI3718" s="221"/>
    </row>
    <row r="3719" spans="35:35" x14ac:dyDescent="0.35">
      <c r="AI3719" s="221"/>
    </row>
    <row r="3720" spans="35:35" x14ac:dyDescent="0.35">
      <c r="AI3720" s="221"/>
    </row>
    <row r="3721" spans="35:35" x14ac:dyDescent="0.35">
      <c r="AI3721" s="221"/>
    </row>
    <row r="3722" spans="35:35" x14ac:dyDescent="0.35">
      <c r="AI3722" s="221"/>
    </row>
    <row r="3723" spans="35:35" x14ac:dyDescent="0.35">
      <c r="AI3723" s="221"/>
    </row>
    <row r="3724" spans="35:35" x14ac:dyDescent="0.35">
      <c r="AI3724" s="221"/>
    </row>
    <row r="3725" spans="35:35" x14ac:dyDescent="0.35">
      <c r="AI3725" s="221"/>
    </row>
    <row r="3726" spans="35:35" x14ac:dyDescent="0.35">
      <c r="AI3726" s="221"/>
    </row>
    <row r="3727" spans="35:35" x14ac:dyDescent="0.35">
      <c r="AI3727" s="221"/>
    </row>
    <row r="3728" spans="35:35" x14ac:dyDescent="0.35">
      <c r="AI3728" s="221"/>
    </row>
    <row r="3729" spans="35:35" x14ac:dyDescent="0.35">
      <c r="AI3729" s="221"/>
    </row>
    <row r="3730" spans="35:35" x14ac:dyDescent="0.35">
      <c r="AI3730" s="221"/>
    </row>
    <row r="3731" spans="35:35" x14ac:dyDescent="0.35">
      <c r="AI3731" s="221"/>
    </row>
    <row r="3732" spans="35:35" x14ac:dyDescent="0.35">
      <c r="AI3732" s="221"/>
    </row>
    <row r="3733" spans="35:35" x14ac:dyDescent="0.35">
      <c r="AI3733" s="221"/>
    </row>
    <row r="3734" spans="35:35" x14ac:dyDescent="0.35">
      <c r="AI3734" s="221"/>
    </row>
    <row r="3735" spans="35:35" x14ac:dyDescent="0.35">
      <c r="AI3735" s="221"/>
    </row>
    <row r="3736" spans="35:35" x14ac:dyDescent="0.35">
      <c r="AI3736" s="221"/>
    </row>
    <row r="3737" spans="35:35" x14ac:dyDescent="0.35">
      <c r="AI3737" s="221"/>
    </row>
    <row r="3738" spans="35:35" x14ac:dyDescent="0.35">
      <c r="AI3738" s="221"/>
    </row>
    <row r="3739" spans="35:35" x14ac:dyDescent="0.35">
      <c r="AI3739" s="221"/>
    </row>
    <row r="3740" spans="35:35" x14ac:dyDescent="0.35">
      <c r="AI3740" s="221"/>
    </row>
    <row r="3741" spans="35:35" x14ac:dyDescent="0.35">
      <c r="AI3741" s="221"/>
    </row>
    <row r="3742" spans="35:35" x14ac:dyDescent="0.35">
      <c r="AI3742" s="221"/>
    </row>
    <row r="3743" spans="35:35" x14ac:dyDescent="0.35">
      <c r="AI3743" s="221"/>
    </row>
    <row r="3744" spans="35:35" x14ac:dyDescent="0.35">
      <c r="AI3744" s="221"/>
    </row>
    <row r="3745" spans="35:35" x14ac:dyDescent="0.35">
      <c r="AI3745" s="221"/>
    </row>
    <row r="3746" spans="35:35" x14ac:dyDescent="0.35">
      <c r="AI3746" s="221"/>
    </row>
    <row r="3747" spans="35:35" x14ac:dyDescent="0.35">
      <c r="AI3747" s="221"/>
    </row>
    <row r="3748" spans="35:35" x14ac:dyDescent="0.35">
      <c r="AI3748" s="221"/>
    </row>
    <row r="3749" spans="35:35" x14ac:dyDescent="0.35">
      <c r="AI3749" s="221"/>
    </row>
    <row r="3750" spans="35:35" x14ac:dyDescent="0.35">
      <c r="AI3750" s="221"/>
    </row>
    <row r="3751" spans="35:35" x14ac:dyDescent="0.35">
      <c r="AI3751" s="221"/>
    </row>
    <row r="3752" spans="35:35" x14ac:dyDescent="0.35">
      <c r="AI3752" s="221"/>
    </row>
    <row r="3753" spans="35:35" x14ac:dyDescent="0.35">
      <c r="AI3753" s="221"/>
    </row>
    <row r="3754" spans="35:35" x14ac:dyDescent="0.35">
      <c r="AI3754" s="221"/>
    </row>
    <row r="3755" spans="35:35" x14ac:dyDescent="0.35">
      <c r="AI3755" s="221"/>
    </row>
    <row r="3756" spans="35:35" x14ac:dyDescent="0.35">
      <c r="AI3756" s="221"/>
    </row>
    <row r="3757" spans="35:35" x14ac:dyDescent="0.35">
      <c r="AI3757" s="221"/>
    </row>
    <row r="3758" spans="35:35" x14ac:dyDescent="0.35">
      <c r="AI3758" s="221"/>
    </row>
    <row r="3759" spans="35:35" x14ac:dyDescent="0.35">
      <c r="AI3759" s="221"/>
    </row>
    <row r="3760" spans="35:35" x14ac:dyDescent="0.35">
      <c r="AI3760" s="221"/>
    </row>
    <row r="3761" spans="35:35" x14ac:dyDescent="0.35">
      <c r="AI3761" s="221"/>
    </row>
    <row r="3762" spans="35:35" x14ac:dyDescent="0.35">
      <c r="AI3762" s="221"/>
    </row>
    <row r="3763" spans="35:35" x14ac:dyDescent="0.35">
      <c r="AI3763" s="221"/>
    </row>
    <row r="3764" spans="35:35" x14ac:dyDescent="0.35">
      <c r="AI3764" s="221"/>
    </row>
    <row r="3765" spans="35:35" x14ac:dyDescent="0.35">
      <c r="AI3765" s="221"/>
    </row>
    <row r="3766" spans="35:35" x14ac:dyDescent="0.35">
      <c r="AI3766" s="221"/>
    </row>
    <row r="3767" spans="35:35" x14ac:dyDescent="0.35">
      <c r="AI3767" s="221"/>
    </row>
    <row r="3768" spans="35:35" x14ac:dyDescent="0.35">
      <c r="AI3768" s="221"/>
    </row>
    <row r="3769" spans="35:35" x14ac:dyDescent="0.35">
      <c r="AI3769" s="221"/>
    </row>
    <row r="3770" spans="35:35" x14ac:dyDescent="0.35">
      <c r="AI3770" s="221"/>
    </row>
    <row r="3771" spans="35:35" x14ac:dyDescent="0.35">
      <c r="AI3771" s="221"/>
    </row>
    <row r="3772" spans="35:35" x14ac:dyDescent="0.35">
      <c r="AI3772" s="221"/>
    </row>
    <row r="3773" spans="35:35" x14ac:dyDescent="0.35">
      <c r="AI3773" s="221"/>
    </row>
    <row r="3774" spans="35:35" x14ac:dyDescent="0.35">
      <c r="AI3774" s="221"/>
    </row>
    <row r="3775" spans="35:35" x14ac:dyDescent="0.35">
      <c r="AI3775" s="221"/>
    </row>
    <row r="3776" spans="35:35" x14ac:dyDescent="0.35">
      <c r="AI3776" s="221"/>
    </row>
    <row r="3777" spans="35:35" x14ac:dyDescent="0.35">
      <c r="AI3777" s="221"/>
    </row>
    <row r="3778" spans="35:35" x14ac:dyDescent="0.35">
      <c r="AI3778" s="221"/>
    </row>
    <row r="3779" spans="35:35" x14ac:dyDescent="0.35">
      <c r="AI3779" s="221"/>
    </row>
    <row r="3780" spans="35:35" x14ac:dyDescent="0.35">
      <c r="AI3780" s="221"/>
    </row>
    <row r="3781" spans="35:35" x14ac:dyDescent="0.35">
      <c r="AI3781" s="221"/>
    </row>
    <row r="3782" spans="35:35" x14ac:dyDescent="0.35">
      <c r="AI3782" s="221"/>
    </row>
    <row r="3783" spans="35:35" x14ac:dyDescent="0.35">
      <c r="AI3783" s="221"/>
    </row>
    <row r="3784" spans="35:35" x14ac:dyDescent="0.35">
      <c r="AI3784" s="221"/>
    </row>
    <row r="3785" spans="35:35" x14ac:dyDescent="0.35">
      <c r="AI3785" s="221"/>
    </row>
    <row r="3786" spans="35:35" x14ac:dyDescent="0.35">
      <c r="AI3786" s="221"/>
    </row>
    <row r="3787" spans="35:35" x14ac:dyDescent="0.35">
      <c r="AI3787" s="221"/>
    </row>
    <row r="3788" spans="35:35" x14ac:dyDescent="0.35">
      <c r="AI3788" s="221"/>
    </row>
    <row r="3789" spans="35:35" x14ac:dyDescent="0.35">
      <c r="AI3789" s="221"/>
    </row>
    <row r="3790" spans="35:35" x14ac:dyDescent="0.35">
      <c r="AI3790" s="221"/>
    </row>
    <row r="3791" spans="35:35" x14ac:dyDescent="0.35">
      <c r="AI3791" s="221"/>
    </row>
    <row r="3792" spans="35:35" x14ac:dyDescent="0.35">
      <c r="AI3792" s="221"/>
    </row>
    <row r="3793" spans="35:35" x14ac:dyDescent="0.35">
      <c r="AI3793" s="221"/>
    </row>
    <row r="3794" spans="35:35" x14ac:dyDescent="0.35">
      <c r="AI3794" s="221"/>
    </row>
    <row r="3795" spans="35:35" x14ac:dyDescent="0.35">
      <c r="AI3795" s="221"/>
    </row>
    <row r="3796" spans="35:35" x14ac:dyDescent="0.35">
      <c r="AI3796" s="221"/>
    </row>
    <row r="3797" spans="35:35" x14ac:dyDescent="0.35">
      <c r="AI3797" s="221"/>
    </row>
    <row r="3798" spans="35:35" x14ac:dyDescent="0.35">
      <c r="AI3798" s="221"/>
    </row>
    <row r="3799" spans="35:35" x14ac:dyDescent="0.35">
      <c r="AI3799" s="221"/>
    </row>
    <row r="3800" spans="35:35" x14ac:dyDescent="0.35">
      <c r="AI3800" s="221"/>
    </row>
    <row r="3801" spans="35:35" x14ac:dyDescent="0.35">
      <c r="AI3801" s="221"/>
    </row>
    <row r="3802" spans="35:35" x14ac:dyDescent="0.35">
      <c r="AI3802" s="221"/>
    </row>
    <row r="3803" spans="35:35" x14ac:dyDescent="0.35">
      <c r="AI3803" s="221"/>
    </row>
    <row r="3804" spans="35:35" x14ac:dyDescent="0.35">
      <c r="AI3804" s="221"/>
    </row>
    <row r="3805" spans="35:35" x14ac:dyDescent="0.35">
      <c r="AI3805" s="221"/>
    </row>
    <row r="3806" spans="35:35" x14ac:dyDescent="0.35">
      <c r="AI3806" s="221"/>
    </row>
    <row r="3807" spans="35:35" x14ac:dyDescent="0.35">
      <c r="AI3807" s="221"/>
    </row>
    <row r="3808" spans="35:35" x14ac:dyDescent="0.35">
      <c r="AI3808" s="221"/>
    </row>
    <row r="3809" spans="35:35" x14ac:dyDescent="0.35">
      <c r="AI3809" s="221"/>
    </row>
    <row r="3810" spans="35:35" x14ac:dyDescent="0.35">
      <c r="AI3810" s="221"/>
    </row>
    <row r="3811" spans="35:35" x14ac:dyDescent="0.35">
      <c r="AI3811" s="221"/>
    </row>
    <row r="3812" spans="35:35" x14ac:dyDescent="0.35">
      <c r="AI3812" s="221"/>
    </row>
    <row r="3813" spans="35:35" x14ac:dyDescent="0.35">
      <c r="AI3813" s="221"/>
    </row>
    <row r="3814" spans="35:35" x14ac:dyDescent="0.35">
      <c r="AI3814" s="221"/>
    </row>
    <row r="3815" spans="35:35" x14ac:dyDescent="0.35">
      <c r="AI3815" s="221"/>
    </row>
    <row r="3816" spans="35:35" x14ac:dyDescent="0.35">
      <c r="AI3816" s="221"/>
    </row>
    <row r="3817" spans="35:35" x14ac:dyDescent="0.35">
      <c r="AI3817" s="221"/>
    </row>
    <row r="3818" spans="35:35" x14ac:dyDescent="0.35">
      <c r="AI3818" s="221"/>
    </row>
    <row r="3819" spans="35:35" x14ac:dyDescent="0.35">
      <c r="AI3819" s="221"/>
    </row>
    <row r="3820" spans="35:35" x14ac:dyDescent="0.35">
      <c r="AI3820" s="221"/>
    </row>
    <row r="3821" spans="35:35" x14ac:dyDescent="0.35">
      <c r="AI3821" s="221"/>
    </row>
    <row r="3822" spans="35:35" x14ac:dyDescent="0.35">
      <c r="AI3822" s="221"/>
    </row>
    <row r="3823" spans="35:35" x14ac:dyDescent="0.35">
      <c r="AI3823" s="221"/>
    </row>
    <row r="3824" spans="35:35" x14ac:dyDescent="0.35">
      <c r="AI3824" s="221"/>
    </row>
    <row r="3825" spans="35:35" x14ac:dyDescent="0.35">
      <c r="AI3825" s="221"/>
    </row>
    <row r="3826" spans="35:35" x14ac:dyDescent="0.35">
      <c r="AI3826" s="221"/>
    </row>
    <row r="3827" spans="35:35" x14ac:dyDescent="0.35">
      <c r="AI3827" s="221"/>
    </row>
    <row r="3828" spans="35:35" x14ac:dyDescent="0.35">
      <c r="AI3828" s="221"/>
    </row>
    <row r="3829" spans="35:35" x14ac:dyDescent="0.35">
      <c r="AI3829" s="221"/>
    </row>
    <row r="3830" spans="35:35" x14ac:dyDescent="0.35">
      <c r="AI3830" s="221"/>
    </row>
    <row r="3831" spans="35:35" x14ac:dyDescent="0.35">
      <c r="AI3831" s="221"/>
    </row>
    <row r="3832" spans="35:35" x14ac:dyDescent="0.35">
      <c r="AI3832" s="221"/>
    </row>
    <row r="3833" spans="35:35" x14ac:dyDescent="0.35">
      <c r="AI3833" s="221"/>
    </row>
    <row r="3834" spans="35:35" x14ac:dyDescent="0.35">
      <c r="AI3834" s="221"/>
    </row>
    <row r="3835" spans="35:35" x14ac:dyDescent="0.35">
      <c r="AI3835" s="221"/>
    </row>
    <row r="3836" spans="35:35" x14ac:dyDescent="0.35">
      <c r="AI3836" s="221"/>
    </row>
    <row r="3837" spans="35:35" x14ac:dyDescent="0.35">
      <c r="AI3837" s="221"/>
    </row>
    <row r="3838" spans="35:35" x14ac:dyDescent="0.35">
      <c r="AI3838" s="221"/>
    </row>
    <row r="3839" spans="35:35" x14ac:dyDescent="0.35">
      <c r="AI3839" s="221"/>
    </row>
    <row r="3840" spans="35:35" x14ac:dyDescent="0.35">
      <c r="AI3840" s="221"/>
    </row>
    <row r="3841" spans="35:35" x14ac:dyDescent="0.35">
      <c r="AI3841" s="221"/>
    </row>
    <row r="3842" spans="35:35" x14ac:dyDescent="0.35">
      <c r="AI3842" s="221"/>
    </row>
    <row r="3843" spans="35:35" x14ac:dyDescent="0.35">
      <c r="AI3843" s="221"/>
    </row>
    <row r="3844" spans="35:35" x14ac:dyDescent="0.35">
      <c r="AI3844" s="221"/>
    </row>
    <row r="3845" spans="35:35" x14ac:dyDescent="0.35">
      <c r="AI3845" s="221"/>
    </row>
    <row r="3846" spans="35:35" x14ac:dyDescent="0.35">
      <c r="AI3846" s="221"/>
    </row>
    <row r="3847" spans="35:35" x14ac:dyDescent="0.35">
      <c r="AI3847" s="221"/>
    </row>
    <row r="3848" spans="35:35" x14ac:dyDescent="0.35">
      <c r="AI3848" s="221"/>
    </row>
    <row r="3849" spans="35:35" x14ac:dyDescent="0.35">
      <c r="AI3849" s="221"/>
    </row>
    <row r="3850" spans="35:35" x14ac:dyDescent="0.35">
      <c r="AI3850" s="221"/>
    </row>
    <row r="3851" spans="35:35" x14ac:dyDescent="0.35">
      <c r="AI3851" s="221"/>
    </row>
    <row r="3852" spans="35:35" x14ac:dyDescent="0.35">
      <c r="AI3852" s="221"/>
    </row>
    <row r="3853" spans="35:35" x14ac:dyDescent="0.35">
      <c r="AI3853" s="221"/>
    </row>
    <row r="3854" spans="35:35" x14ac:dyDescent="0.35">
      <c r="AI3854" s="221"/>
    </row>
    <row r="3855" spans="35:35" x14ac:dyDescent="0.35">
      <c r="AI3855" s="221"/>
    </row>
    <row r="3856" spans="35:35" x14ac:dyDescent="0.35">
      <c r="AI3856" s="221"/>
    </row>
    <row r="3857" spans="35:35" x14ac:dyDescent="0.35">
      <c r="AI3857" s="221"/>
    </row>
    <row r="3858" spans="35:35" x14ac:dyDescent="0.35">
      <c r="AI3858" s="221"/>
    </row>
    <row r="3859" spans="35:35" x14ac:dyDescent="0.35">
      <c r="AI3859" s="221"/>
    </row>
    <row r="3860" spans="35:35" x14ac:dyDescent="0.35">
      <c r="AI3860" s="221"/>
    </row>
    <row r="3861" spans="35:35" x14ac:dyDescent="0.35">
      <c r="AI3861" s="221"/>
    </row>
    <row r="3862" spans="35:35" x14ac:dyDescent="0.35">
      <c r="AI3862" s="221"/>
    </row>
    <row r="3863" spans="35:35" x14ac:dyDescent="0.35">
      <c r="AI3863" s="221"/>
    </row>
    <row r="3864" spans="35:35" x14ac:dyDescent="0.35">
      <c r="AI3864" s="221"/>
    </row>
    <row r="3865" spans="35:35" x14ac:dyDescent="0.35">
      <c r="AI3865" s="221"/>
    </row>
    <row r="3866" spans="35:35" x14ac:dyDescent="0.35">
      <c r="AI3866" s="221"/>
    </row>
    <row r="3867" spans="35:35" x14ac:dyDescent="0.35">
      <c r="AI3867" s="221"/>
    </row>
    <row r="3868" spans="35:35" x14ac:dyDescent="0.35">
      <c r="AI3868" s="221"/>
    </row>
    <row r="3869" spans="35:35" x14ac:dyDescent="0.35">
      <c r="AI3869" s="221"/>
    </row>
    <row r="3870" spans="35:35" x14ac:dyDescent="0.35">
      <c r="AI3870" s="221"/>
    </row>
    <row r="3871" spans="35:35" x14ac:dyDescent="0.35">
      <c r="AI3871" s="221"/>
    </row>
    <row r="3872" spans="35:35" x14ac:dyDescent="0.35">
      <c r="AI3872" s="221"/>
    </row>
    <row r="3873" spans="35:35" x14ac:dyDescent="0.35">
      <c r="AI3873" s="221"/>
    </row>
    <row r="3874" spans="35:35" x14ac:dyDescent="0.35">
      <c r="AI3874" s="221"/>
    </row>
    <row r="3875" spans="35:35" x14ac:dyDescent="0.35">
      <c r="AI3875" s="221"/>
    </row>
    <row r="3876" spans="35:35" x14ac:dyDescent="0.35">
      <c r="AI3876" s="221"/>
    </row>
    <row r="3877" spans="35:35" x14ac:dyDescent="0.35">
      <c r="AI3877" s="221"/>
    </row>
    <row r="3878" spans="35:35" x14ac:dyDescent="0.35">
      <c r="AI3878" s="221"/>
    </row>
    <row r="3879" spans="35:35" x14ac:dyDescent="0.35">
      <c r="AI3879" s="221"/>
    </row>
    <row r="3880" spans="35:35" x14ac:dyDescent="0.35">
      <c r="AI3880" s="221"/>
    </row>
    <row r="3881" spans="35:35" x14ac:dyDescent="0.35">
      <c r="AI3881" s="221"/>
    </row>
    <row r="3882" spans="35:35" x14ac:dyDescent="0.35">
      <c r="AI3882" s="221"/>
    </row>
    <row r="3883" spans="35:35" x14ac:dyDescent="0.35">
      <c r="AI3883" s="221"/>
    </row>
    <row r="3884" spans="35:35" x14ac:dyDescent="0.35">
      <c r="AI3884" s="221"/>
    </row>
    <row r="3885" spans="35:35" x14ac:dyDescent="0.35">
      <c r="AI3885" s="221"/>
    </row>
    <row r="3886" spans="35:35" x14ac:dyDescent="0.35">
      <c r="AI3886" s="221"/>
    </row>
    <row r="3887" spans="35:35" x14ac:dyDescent="0.35">
      <c r="AI3887" s="221"/>
    </row>
    <row r="3888" spans="35:35" x14ac:dyDescent="0.35">
      <c r="AI3888" s="221"/>
    </row>
    <row r="3889" spans="35:35" x14ac:dyDescent="0.35">
      <c r="AI3889" s="221"/>
    </row>
    <row r="3890" spans="35:35" x14ac:dyDescent="0.35">
      <c r="AI3890" s="221"/>
    </row>
    <row r="3891" spans="35:35" x14ac:dyDescent="0.35">
      <c r="AI3891" s="221"/>
    </row>
    <row r="3892" spans="35:35" x14ac:dyDescent="0.35">
      <c r="AI3892" s="221"/>
    </row>
    <row r="3893" spans="35:35" x14ac:dyDescent="0.35">
      <c r="AI3893" s="221"/>
    </row>
    <row r="3894" spans="35:35" x14ac:dyDescent="0.35">
      <c r="AI3894" s="221"/>
    </row>
    <row r="3895" spans="35:35" x14ac:dyDescent="0.35">
      <c r="AI3895" s="221"/>
    </row>
    <row r="3896" spans="35:35" x14ac:dyDescent="0.35">
      <c r="AI3896" s="221"/>
    </row>
    <row r="3897" spans="35:35" x14ac:dyDescent="0.35">
      <c r="AI3897" s="221"/>
    </row>
    <row r="3898" spans="35:35" x14ac:dyDescent="0.35">
      <c r="AI3898" s="221"/>
    </row>
    <row r="3899" spans="35:35" x14ac:dyDescent="0.35">
      <c r="AI3899" s="221"/>
    </row>
    <row r="3900" spans="35:35" x14ac:dyDescent="0.35">
      <c r="AI3900" s="221"/>
    </row>
    <row r="3901" spans="35:35" x14ac:dyDescent="0.35">
      <c r="AI3901" s="221"/>
    </row>
    <row r="3902" spans="35:35" x14ac:dyDescent="0.35">
      <c r="AI3902" s="221"/>
    </row>
    <row r="3903" spans="35:35" x14ac:dyDescent="0.35">
      <c r="AI3903" s="221"/>
    </row>
    <row r="3904" spans="35:35" x14ac:dyDescent="0.35">
      <c r="AI3904" s="221"/>
    </row>
    <row r="3905" spans="35:35" x14ac:dyDescent="0.35">
      <c r="AI3905" s="221"/>
    </row>
    <row r="3906" spans="35:35" x14ac:dyDescent="0.35">
      <c r="AI3906" s="221"/>
    </row>
    <row r="3907" spans="35:35" x14ac:dyDescent="0.35">
      <c r="AI3907" s="221"/>
    </row>
    <row r="3908" spans="35:35" x14ac:dyDescent="0.35">
      <c r="AI3908" s="221"/>
    </row>
    <row r="3909" spans="35:35" x14ac:dyDescent="0.35">
      <c r="AI3909" s="221"/>
    </row>
    <row r="3910" spans="35:35" x14ac:dyDescent="0.35">
      <c r="AI3910" s="221"/>
    </row>
    <row r="3911" spans="35:35" x14ac:dyDescent="0.35">
      <c r="AI3911" s="221"/>
    </row>
    <row r="3912" spans="35:35" x14ac:dyDescent="0.35">
      <c r="AI3912" s="221"/>
    </row>
    <row r="3913" spans="35:35" x14ac:dyDescent="0.35">
      <c r="AI3913" s="221"/>
    </row>
    <row r="3914" spans="35:35" x14ac:dyDescent="0.35">
      <c r="AI3914" s="221"/>
    </row>
    <row r="3915" spans="35:35" x14ac:dyDescent="0.35">
      <c r="AI3915" s="221"/>
    </row>
    <row r="3916" spans="35:35" x14ac:dyDescent="0.35">
      <c r="AI3916" s="221"/>
    </row>
    <row r="3917" spans="35:35" x14ac:dyDescent="0.35">
      <c r="AI3917" s="221"/>
    </row>
    <row r="3918" spans="35:35" x14ac:dyDescent="0.35">
      <c r="AI3918" s="221"/>
    </row>
    <row r="3919" spans="35:35" x14ac:dyDescent="0.35">
      <c r="AI3919" s="221"/>
    </row>
    <row r="3920" spans="35:35" x14ac:dyDescent="0.35">
      <c r="AI3920" s="221"/>
    </row>
    <row r="3921" spans="35:35" x14ac:dyDescent="0.35">
      <c r="AI3921" s="221"/>
    </row>
    <row r="3922" spans="35:35" x14ac:dyDescent="0.35">
      <c r="AI3922" s="221"/>
    </row>
    <row r="3923" spans="35:35" x14ac:dyDescent="0.35">
      <c r="AI3923" s="221"/>
    </row>
    <row r="3924" spans="35:35" x14ac:dyDescent="0.35">
      <c r="AI3924" s="221"/>
    </row>
    <row r="3925" spans="35:35" x14ac:dyDescent="0.35">
      <c r="AI3925" s="221"/>
    </row>
    <row r="3926" spans="35:35" x14ac:dyDescent="0.35">
      <c r="AI3926" s="221"/>
    </row>
    <row r="3927" spans="35:35" x14ac:dyDescent="0.35">
      <c r="AI3927" s="221"/>
    </row>
    <row r="3928" spans="35:35" x14ac:dyDescent="0.35">
      <c r="AI3928" s="221"/>
    </row>
    <row r="3929" spans="35:35" x14ac:dyDescent="0.35">
      <c r="AI3929" s="221"/>
    </row>
    <row r="3930" spans="35:35" x14ac:dyDescent="0.35">
      <c r="AI3930" s="221"/>
    </row>
    <row r="3931" spans="35:35" x14ac:dyDescent="0.35">
      <c r="AI3931" s="221"/>
    </row>
    <row r="3932" spans="35:35" x14ac:dyDescent="0.35">
      <c r="AI3932" s="221"/>
    </row>
    <row r="3933" spans="35:35" x14ac:dyDescent="0.35">
      <c r="AI3933" s="221"/>
    </row>
    <row r="3934" spans="35:35" x14ac:dyDescent="0.35">
      <c r="AI3934" s="221"/>
    </row>
    <row r="3935" spans="35:35" x14ac:dyDescent="0.35">
      <c r="AI3935" s="221"/>
    </row>
    <row r="3936" spans="35:35" x14ac:dyDescent="0.35">
      <c r="AI3936" s="221"/>
    </row>
    <row r="3937" spans="35:35" x14ac:dyDescent="0.35">
      <c r="AI3937" s="221"/>
    </row>
    <row r="3938" spans="35:35" x14ac:dyDescent="0.35">
      <c r="AI3938" s="221"/>
    </row>
    <row r="3939" spans="35:35" x14ac:dyDescent="0.35">
      <c r="AI3939" s="221"/>
    </row>
    <row r="3940" spans="35:35" x14ac:dyDescent="0.35">
      <c r="AI3940" s="221"/>
    </row>
    <row r="3941" spans="35:35" x14ac:dyDescent="0.35">
      <c r="AI3941" s="221"/>
    </row>
    <row r="3942" spans="35:35" x14ac:dyDescent="0.35">
      <c r="AI3942" s="221"/>
    </row>
    <row r="3943" spans="35:35" x14ac:dyDescent="0.35">
      <c r="AI3943" s="221"/>
    </row>
    <row r="3944" spans="35:35" x14ac:dyDescent="0.35">
      <c r="AI3944" s="221"/>
    </row>
    <row r="3945" spans="35:35" x14ac:dyDescent="0.35">
      <c r="AI3945" s="221"/>
    </row>
    <row r="3946" spans="35:35" x14ac:dyDescent="0.35">
      <c r="AI3946" s="221"/>
    </row>
    <row r="3947" spans="35:35" x14ac:dyDescent="0.35">
      <c r="AI3947" s="221"/>
    </row>
    <row r="3948" spans="35:35" x14ac:dyDescent="0.35">
      <c r="AI3948" s="221"/>
    </row>
    <row r="3949" spans="35:35" x14ac:dyDescent="0.35">
      <c r="AI3949" s="221"/>
    </row>
    <row r="3950" spans="35:35" x14ac:dyDescent="0.35">
      <c r="AI3950" s="221"/>
    </row>
    <row r="3951" spans="35:35" x14ac:dyDescent="0.35">
      <c r="AI3951" s="221"/>
    </row>
    <row r="3952" spans="35:35" x14ac:dyDescent="0.35">
      <c r="AI3952" s="221"/>
    </row>
    <row r="3953" spans="35:35" x14ac:dyDescent="0.35">
      <c r="AI3953" s="221"/>
    </row>
    <row r="3954" spans="35:35" x14ac:dyDescent="0.35">
      <c r="AI3954" s="221"/>
    </row>
    <row r="3955" spans="35:35" x14ac:dyDescent="0.35">
      <c r="AI3955" s="221"/>
    </row>
    <row r="3956" spans="35:35" x14ac:dyDescent="0.35">
      <c r="AI3956" s="221"/>
    </row>
    <row r="3957" spans="35:35" x14ac:dyDescent="0.35">
      <c r="AI3957" s="221"/>
    </row>
    <row r="3958" spans="35:35" x14ac:dyDescent="0.35">
      <c r="AI3958" s="221"/>
    </row>
    <row r="3959" spans="35:35" x14ac:dyDescent="0.35">
      <c r="AI3959" s="221"/>
    </row>
    <row r="3960" spans="35:35" x14ac:dyDescent="0.35">
      <c r="AI3960" s="221"/>
    </row>
    <row r="3961" spans="35:35" x14ac:dyDescent="0.35">
      <c r="AI3961" s="221"/>
    </row>
    <row r="3962" spans="35:35" x14ac:dyDescent="0.35">
      <c r="AI3962" s="221"/>
    </row>
    <row r="3963" spans="35:35" x14ac:dyDescent="0.35">
      <c r="AI3963" s="221"/>
    </row>
    <row r="3964" spans="35:35" x14ac:dyDescent="0.35">
      <c r="AI3964" s="221"/>
    </row>
    <row r="3965" spans="35:35" x14ac:dyDescent="0.35">
      <c r="AI3965" s="221"/>
    </row>
    <row r="3966" spans="35:35" x14ac:dyDescent="0.35">
      <c r="AI3966" s="221"/>
    </row>
    <row r="3967" spans="35:35" x14ac:dyDescent="0.35">
      <c r="AI3967" s="221"/>
    </row>
    <row r="3968" spans="35:35" x14ac:dyDescent="0.35">
      <c r="AI3968" s="221"/>
    </row>
    <row r="3969" spans="35:35" x14ac:dyDescent="0.35">
      <c r="AI3969" s="221"/>
    </row>
    <row r="3970" spans="35:35" x14ac:dyDescent="0.35">
      <c r="AI3970" s="221"/>
    </row>
    <row r="3971" spans="35:35" x14ac:dyDescent="0.35">
      <c r="AI3971" s="221"/>
    </row>
    <row r="3972" spans="35:35" x14ac:dyDescent="0.35">
      <c r="AI3972" s="221"/>
    </row>
    <row r="3973" spans="35:35" x14ac:dyDescent="0.35">
      <c r="AI3973" s="221"/>
    </row>
    <row r="3974" spans="35:35" x14ac:dyDescent="0.35">
      <c r="AI3974" s="221"/>
    </row>
    <row r="3975" spans="35:35" x14ac:dyDescent="0.35">
      <c r="AI3975" s="221"/>
    </row>
    <row r="3976" spans="35:35" x14ac:dyDescent="0.35">
      <c r="AI3976" s="221"/>
    </row>
    <row r="3977" spans="35:35" x14ac:dyDescent="0.35">
      <c r="AI3977" s="221"/>
    </row>
    <row r="3978" spans="35:35" x14ac:dyDescent="0.35">
      <c r="AI3978" s="221"/>
    </row>
    <row r="3979" spans="35:35" x14ac:dyDescent="0.35">
      <c r="AI3979" s="221"/>
    </row>
    <row r="3980" spans="35:35" x14ac:dyDescent="0.35">
      <c r="AI3980" s="221"/>
    </row>
    <row r="3981" spans="35:35" x14ac:dyDescent="0.35">
      <c r="AI3981" s="221"/>
    </row>
    <row r="3982" spans="35:35" x14ac:dyDescent="0.35">
      <c r="AI3982" s="221"/>
    </row>
    <row r="3983" spans="35:35" x14ac:dyDescent="0.35">
      <c r="AI3983" s="221"/>
    </row>
    <row r="3984" spans="35:35" x14ac:dyDescent="0.35">
      <c r="AI3984" s="221"/>
    </row>
    <row r="3985" spans="35:35" x14ac:dyDescent="0.35">
      <c r="AI3985" s="221"/>
    </row>
    <row r="3986" spans="35:35" x14ac:dyDescent="0.35">
      <c r="AI3986" s="221"/>
    </row>
    <row r="3987" spans="35:35" x14ac:dyDescent="0.35">
      <c r="AI3987" s="221"/>
    </row>
    <row r="3988" spans="35:35" x14ac:dyDescent="0.35">
      <c r="AI3988" s="221"/>
    </row>
    <row r="3989" spans="35:35" x14ac:dyDescent="0.35">
      <c r="AI3989" s="221"/>
    </row>
    <row r="3990" spans="35:35" x14ac:dyDescent="0.35">
      <c r="AI3990" s="221"/>
    </row>
    <row r="3991" spans="35:35" x14ac:dyDescent="0.35">
      <c r="AI3991" s="221"/>
    </row>
    <row r="3992" spans="35:35" x14ac:dyDescent="0.35">
      <c r="AI3992" s="221"/>
    </row>
    <row r="3993" spans="35:35" x14ac:dyDescent="0.35">
      <c r="AI3993" s="221"/>
    </row>
    <row r="3994" spans="35:35" x14ac:dyDescent="0.35">
      <c r="AI3994" s="221"/>
    </row>
    <row r="3995" spans="35:35" x14ac:dyDescent="0.35">
      <c r="AI3995" s="221"/>
    </row>
    <row r="3996" spans="35:35" x14ac:dyDescent="0.35">
      <c r="AI3996" s="221"/>
    </row>
    <row r="3997" spans="35:35" x14ac:dyDescent="0.35">
      <c r="AI3997" s="221"/>
    </row>
    <row r="3998" spans="35:35" x14ac:dyDescent="0.35">
      <c r="AI3998" s="221"/>
    </row>
    <row r="3999" spans="35:35" x14ac:dyDescent="0.35">
      <c r="AI3999" s="221"/>
    </row>
    <row r="4000" spans="35:35" x14ac:dyDescent="0.35">
      <c r="AI4000" s="221"/>
    </row>
    <row r="4001" spans="35:35" x14ac:dyDescent="0.35">
      <c r="AI4001" s="221"/>
    </row>
    <row r="4002" spans="35:35" x14ac:dyDescent="0.35">
      <c r="AI4002" s="221"/>
    </row>
    <row r="4003" spans="35:35" x14ac:dyDescent="0.35">
      <c r="AI4003" s="221"/>
    </row>
    <row r="4004" spans="35:35" x14ac:dyDescent="0.35">
      <c r="AI4004" s="221"/>
    </row>
    <row r="4005" spans="35:35" x14ac:dyDescent="0.35">
      <c r="AI4005" s="221"/>
    </row>
    <row r="4006" spans="35:35" x14ac:dyDescent="0.35">
      <c r="AI4006" s="221"/>
    </row>
    <row r="4007" spans="35:35" x14ac:dyDescent="0.35">
      <c r="AI4007" s="221"/>
    </row>
    <row r="4008" spans="35:35" x14ac:dyDescent="0.35">
      <c r="AI4008" s="221"/>
    </row>
    <row r="4009" spans="35:35" x14ac:dyDescent="0.35">
      <c r="AI4009" s="221"/>
    </row>
    <row r="4010" spans="35:35" x14ac:dyDescent="0.35">
      <c r="AI4010" s="221"/>
    </row>
    <row r="4011" spans="35:35" x14ac:dyDescent="0.35">
      <c r="AI4011" s="221"/>
    </row>
    <row r="4012" spans="35:35" x14ac:dyDescent="0.35">
      <c r="AI4012" s="221"/>
    </row>
    <row r="4013" spans="35:35" x14ac:dyDescent="0.35">
      <c r="AI4013" s="221"/>
    </row>
    <row r="4014" spans="35:35" x14ac:dyDescent="0.35">
      <c r="AI4014" s="221"/>
    </row>
    <row r="4015" spans="35:35" x14ac:dyDescent="0.35">
      <c r="AI4015" s="221"/>
    </row>
    <row r="4016" spans="35:35" x14ac:dyDescent="0.35">
      <c r="AI4016" s="221"/>
    </row>
    <row r="4017" spans="35:35" x14ac:dyDescent="0.35">
      <c r="AI4017" s="221"/>
    </row>
    <row r="4018" spans="35:35" x14ac:dyDescent="0.35">
      <c r="AI4018" s="221"/>
    </row>
    <row r="4019" spans="35:35" x14ac:dyDescent="0.35">
      <c r="AI4019" s="221"/>
    </row>
    <row r="4020" spans="35:35" x14ac:dyDescent="0.35">
      <c r="AI4020" s="221"/>
    </row>
    <row r="4021" spans="35:35" x14ac:dyDescent="0.35">
      <c r="AI4021" s="221"/>
    </row>
    <row r="4022" spans="35:35" x14ac:dyDescent="0.35">
      <c r="AI4022" s="221"/>
    </row>
    <row r="4023" spans="35:35" x14ac:dyDescent="0.35">
      <c r="AI4023" s="221"/>
    </row>
    <row r="4024" spans="35:35" x14ac:dyDescent="0.35">
      <c r="AI4024" s="221"/>
    </row>
    <row r="4025" spans="35:35" x14ac:dyDescent="0.35">
      <c r="AI4025" s="221"/>
    </row>
    <row r="4026" spans="35:35" x14ac:dyDescent="0.35">
      <c r="AI4026" s="221"/>
    </row>
    <row r="4027" spans="35:35" x14ac:dyDescent="0.35">
      <c r="AI4027" s="221"/>
    </row>
    <row r="4028" spans="35:35" x14ac:dyDescent="0.35">
      <c r="AI4028" s="221"/>
    </row>
    <row r="4029" spans="35:35" x14ac:dyDescent="0.35">
      <c r="AI4029" s="221"/>
    </row>
    <row r="4030" spans="35:35" x14ac:dyDescent="0.35">
      <c r="AI4030" s="221"/>
    </row>
    <row r="4031" spans="35:35" x14ac:dyDescent="0.35">
      <c r="AI4031" s="221"/>
    </row>
    <row r="4032" spans="35:35" x14ac:dyDescent="0.35">
      <c r="AI4032" s="221"/>
    </row>
    <row r="4033" spans="35:35" x14ac:dyDescent="0.35">
      <c r="AI4033" s="221"/>
    </row>
    <row r="4034" spans="35:35" x14ac:dyDescent="0.35">
      <c r="AI4034" s="221"/>
    </row>
    <row r="4035" spans="35:35" x14ac:dyDescent="0.35">
      <c r="AI4035" s="221"/>
    </row>
    <row r="4036" spans="35:35" x14ac:dyDescent="0.35">
      <c r="AI4036" s="221"/>
    </row>
    <row r="4037" spans="35:35" x14ac:dyDescent="0.35">
      <c r="AI4037" s="221"/>
    </row>
    <row r="4038" spans="35:35" x14ac:dyDescent="0.35">
      <c r="AI4038" s="221"/>
    </row>
    <row r="4039" spans="35:35" x14ac:dyDescent="0.35">
      <c r="AI4039" s="221"/>
    </row>
    <row r="4040" spans="35:35" x14ac:dyDescent="0.35">
      <c r="AI4040" s="221"/>
    </row>
    <row r="4041" spans="35:35" x14ac:dyDescent="0.35">
      <c r="AI4041" s="221"/>
    </row>
    <row r="4042" spans="35:35" x14ac:dyDescent="0.35">
      <c r="AI4042" s="221"/>
    </row>
    <row r="4043" spans="35:35" x14ac:dyDescent="0.35">
      <c r="AI4043" s="221"/>
    </row>
    <row r="4044" spans="35:35" x14ac:dyDescent="0.35">
      <c r="AI4044" s="221"/>
    </row>
    <row r="4045" spans="35:35" x14ac:dyDescent="0.35">
      <c r="AI4045" s="221"/>
    </row>
    <row r="4046" spans="35:35" x14ac:dyDescent="0.35">
      <c r="AI4046" s="221"/>
    </row>
    <row r="4047" spans="35:35" x14ac:dyDescent="0.35">
      <c r="AI4047" s="221"/>
    </row>
    <row r="4048" spans="35:35" x14ac:dyDescent="0.35">
      <c r="AI4048" s="221"/>
    </row>
    <row r="4049" spans="35:35" x14ac:dyDescent="0.35">
      <c r="AI4049" s="221"/>
    </row>
    <row r="4050" spans="35:35" x14ac:dyDescent="0.35">
      <c r="AI4050" s="221"/>
    </row>
    <row r="4051" spans="35:35" x14ac:dyDescent="0.35">
      <c r="AI4051" s="221"/>
    </row>
    <row r="4052" spans="35:35" x14ac:dyDescent="0.35">
      <c r="AI4052" s="221"/>
    </row>
    <row r="4053" spans="35:35" x14ac:dyDescent="0.35">
      <c r="AI4053" s="221"/>
    </row>
    <row r="4054" spans="35:35" x14ac:dyDescent="0.35">
      <c r="AI4054" s="221"/>
    </row>
    <row r="4055" spans="35:35" x14ac:dyDescent="0.35">
      <c r="AI4055" s="221"/>
    </row>
    <row r="4056" spans="35:35" x14ac:dyDescent="0.35">
      <c r="AI4056" s="221"/>
    </row>
    <row r="4057" spans="35:35" x14ac:dyDescent="0.35">
      <c r="AI4057" s="221"/>
    </row>
    <row r="4058" spans="35:35" x14ac:dyDescent="0.35">
      <c r="AI4058" s="221"/>
    </row>
    <row r="4059" spans="35:35" x14ac:dyDescent="0.35">
      <c r="AI4059" s="221"/>
    </row>
    <row r="4060" spans="35:35" x14ac:dyDescent="0.35">
      <c r="AI4060" s="221"/>
    </row>
    <row r="4061" spans="35:35" x14ac:dyDescent="0.35">
      <c r="AI4061" s="221"/>
    </row>
    <row r="4062" spans="35:35" x14ac:dyDescent="0.35">
      <c r="AI4062" s="221"/>
    </row>
    <row r="4063" spans="35:35" x14ac:dyDescent="0.35">
      <c r="AI4063" s="221"/>
    </row>
    <row r="4064" spans="35:35" x14ac:dyDescent="0.35">
      <c r="AI4064" s="221"/>
    </row>
    <row r="4065" spans="35:35" x14ac:dyDescent="0.35">
      <c r="AI4065" s="221"/>
    </row>
    <row r="4066" spans="35:35" x14ac:dyDescent="0.35">
      <c r="AI4066" s="221"/>
    </row>
    <row r="4067" spans="35:35" x14ac:dyDescent="0.35">
      <c r="AI4067" s="221"/>
    </row>
    <row r="4068" spans="35:35" x14ac:dyDescent="0.35">
      <c r="AI4068" s="221"/>
    </row>
    <row r="4069" spans="35:35" x14ac:dyDescent="0.35">
      <c r="AI4069" s="221"/>
    </row>
    <row r="4070" spans="35:35" x14ac:dyDescent="0.35">
      <c r="AI4070" s="221"/>
    </row>
    <row r="4071" spans="35:35" x14ac:dyDescent="0.35">
      <c r="AI4071" s="221"/>
    </row>
    <row r="4072" spans="35:35" x14ac:dyDescent="0.35">
      <c r="AI4072" s="221"/>
    </row>
    <row r="4073" spans="35:35" x14ac:dyDescent="0.35">
      <c r="AI4073" s="221"/>
    </row>
    <row r="4074" spans="35:35" x14ac:dyDescent="0.35">
      <c r="AI4074" s="221"/>
    </row>
    <row r="4075" spans="35:35" x14ac:dyDescent="0.35">
      <c r="AI4075" s="221"/>
    </row>
    <row r="4076" spans="35:35" x14ac:dyDescent="0.35">
      <c r="AI4076" s="221"/>
    </row>
    <row r="4077" spans="35:35" x14ac:dyDescent="0.35">
      <c r="AI4077" s="221"/>
    </row>
    <row r="4078" spans="35:35" x14ac:dyDescent="0.35">
      <c r="AI4078" s="221"/>
    </row>
    <row r="4079" spans="35:35" x14ac:dyDescent="0.35">
      <c r="AI4079" s="221"/>
    </row>
    <row r="4080" spans="35:35" x14ac:dyDescent="0.35">
      <c r="AI4080" s="221"/>
    </row>
    <row r="4081" spans="35:35" x14ac:dyDescent="0.35">
      <c r="AI4081" s="221"/>
    </row>
    <row r="4082" spans="35:35" x14ac:dyDescent="0.35">
      <c r="AI4082" s="221"/>
    </row>
    <row r="4083" spans="35:35" x14ac:dyDescent="0.35">
      <c r="AI4083" s="221"/>
    </row>
    <row r="4084" spans="35:35" x14ac:dyDescent="0.35">
      <c r="AI4084" s="221"/>
    </row>
    <row r="4085" spans="35:35" x14ac:dyDescent="0.35">
      <c r="AI4085" s="221"/>
    </row>
    <row r="4086" spans="35:35" x14ac:dyDescent="0.35">
      <c r="AI4086" s="221"/>
    </row>
    <row r="4087" spans="35:35" x14ac:dyDescent="0.35">
      <c r="AI4087" s="221"/>
    </row>
    <row r="4088" spans="35:35" x14ac:dyDescent="0.35">
      <c r="AI4088" s="221"/>
    </row>
    <row r="4089" spans="35:35" x14ac:dyDescent="0.35">
      <c r="AI4089" s="221"/>
    </row>
    <row r="4090" spans="35:35" x14ac:dyDescent="0.35">
      <c r="AI4090" s="221"/>
    </row>
    <row r="4091" spans="35:35" x14ac:dyDescent="0.35">
      <c r="AI4091" s="221"/>
    </row>
    <row r="4092" spans="35:35" x14ac:dyDescent="0.35">
      <c r="AI4092" s="221"/>
    </row>
    <row r="4093" spans="35:35" x14ac:dyDescent="0.35">
      <c r="AI4093" s="221"/>
    </row>
    <row r="4094" spans="35:35" x14ac:dyDescent="0.35">
      <c r="AI4094" s="221"/>
    </row>
    <row r="4095" spans="35:35" x14ac:dyDescent="0.35">
      <c r="AI4095" s="221"/>
    </row>
    <row r="4096" spans="35:35" x14ac:dyDescent="0.35">
      <c r="AI4096" s="221"/>
    </row>
    <row r="4097" spans="35:35" x14ac:dyDescent="0.35">
      <c r="AI4097" s="221"/>
    </row>
    <row r="4098" spans="35:35" x14ac:dyDescent="0.35">
      <c r="AI4098" s="221"/>
    </row>
    <row r="4099" spans="35:35" x14ac:dyDescent="0.35">
      <c r="AI4099" s="221"/>
    </row>
    <row r="4100" spans="35:35" x14ac:dyDescent="0.35">
      <c r="AI4100" s="221"/>
    </row>
    <row r="4101" spans="35:35" x14ac:dyDescent="0.35">
      <c r="AI4101" s="221"/>
    </row>
    <row r="4102" spans="35:35" x14ac:dyDescent="0.35">
      <c r="AI4102" s="221"/>
    </row>
    <row r="4103" spans="35:35" x14ac:dyDescent="0.35">
      <c r="AI4103" s="221"/>
    </row>
    <row r="4104" spans="35:35" x14ac:dyDescent="0.35">
      <c r="AI4104" s="221"/>
    </row>
    <row r="4105" spans="35:35" x14ac:dyDescent="0.35">
      <c r="AI4105" s="221"/>
    </row>
    <row r="4106" spans="35:35" x14ac:dyDescent="0.35">
      <c r="AI4106" s="221"/>
    </row>
    <row r="4107" spans="35:35" x14ac:dyDescent="0.35">
      <c r="AI4107" s="221"/>
    </row>
    <row r="4108" spans="35:35" x14ac:dyDescent="0.35">
      <c r="AI4108" s="221"/>
    </row>
    <row r="4109" spans="35:35" x14ac:dyDescent="0.35">
      <c r="AI4109" s="221"/>
    </row>
    <row r="4110" spans="35:35" x14ac:dyDescent="0.35">
      <c r="AI4110" s="221"/>
    </row>
    <row r="4111" spans="35:35" x14ac:dyDescent="0.35">
      <c r="AI4111" s="221"/>
    </row>
    <row r="4112" spans="35:35" x14ac:dyDescent="0.35">
      <c r="AI4112" s="221"/>
    </row>
    <row r="4113" spans="35:35" x14ac:dyDescent="0.35">
      <c r="AI4113" s="221"/>
    </row>
    <row r="4114" spans="35:35" x14ac:dyDescent="0.35">
      <c r="AI4114" s="221"/>
    </row>
    <row r="4115" spans="35:35" x14ac:dyDescent="0.35">
      <c r="AI4115" s="221"/>
    </row>
    <row r="4116" spans="35:35" x14ac:dyDescent="0.35">
      <c r="AI4116" s="221"/>
    </row>
    <row r="4117" spans="35:35" x14ac:dyDescent="0.35">
      <c r="AI4117" s="221"/>
    </row>
    <row r="4118" spans="35:35" x14ac:dyDescent="0.35">
      <c r="AI4118" s="221"/>
    </row>
    <row r="4119" spans="35:35" x14ac:dyDescent="0.35">
      <c r="AI4119" s="221"/>
    </row>
    <row r="4120" spans="35:35" x14ac:dyDescent="0.35">
      <c r="AI4120" s="221"/>
    </row>
    <row r="4121" spans="35:35" x14ac:dyDescent="0.35">
      <c r="AI4121" s="221"/>
    </row>
    <row r="4122" spans="35:35" x14ac:dyDescent="0.35">
      <c r="AI4122" s="221"/>
    </row>
    <row r="4123" spans="35:35" x14ac:dyDescent="0.35">
      <c r="AI4123" s="221"/>
    </row>
    <row r="4124" spans="35:35" x14ac:dyDescent="0.35">
      <c r="AI4124" s="221"/>
    </row>
    <row r="4125" spans="35:35" x14ac:dyDescent="0.35">
      <c r="AI4125" s="221"/>
    </row>
    <row r="4126" spans="35:35" x14ac:dyDescent="0.35">
      <c r="AI4126" s="221"/>
    </row>
    <row r="4127" spans="35:35" x14ac:dyDescent="0.35">
      <c r="AI4127" s="221"/>
    </row>
    <row r="4128" spans="35:35" x14ac:dyDescent="0.35">
      <c r="AI4128" s="221"/>
    </row>
    <row r="4129" spans="35:35" x14ac:dyDescent="0.35">
      <c r="AI4129" s="221"/>
    </row>
    <row r="4130" spans="35:35" x14ac:dyDescent="0.35">
      <c r="AI4130" s="221"/>
    </row>
    <row r="4131" spans="35:35" x14ac:dyDescent="0.35">
      <c r="AI4131" s="221"/>
    </row>
    <row r="4132" spans="35:35" x14ac:dyDescent="0.35">
      <c r="AI4132" s="221"/>
    </row>
    <row r="4133" spans="35:35" x14ac:dyDescent="0.35">
      <c r="AI4133" s="221"/>
    </row>
    <row r="4134" spans="35:35" x14ac:dyDescent="0.35">
      <c r="AI4134" s="221"/>
    </row>
    <row r="4135" spans="35:35" x14ac:dyDescent="0.35">
      <c r="AI4135" s="221"/>
    </row>
    <row r="4136" spans="35:35" x14ac:dyDescent="0.35">
      <c r="AI4136" s="221"/>
    </row>
    <row r="4137" spans="35:35" x14ac:dyDescent="0.35">
      <c r="AI4137" s="221"/>
    </row>
    <row r="4138" spans="35:35" x14ac:dyDescent="0.35">
      <c r="AI4138" s="221"/>
    </row>
    <row r="4139" spans="35:35" x14ac:dyDescent="0.35">
      <c r="AI4139" s="221"/>
    </row>
    <row r="4140" spans="35:35" x14ac:dyDescent="0.35">
      <c r="AI4140" s="221"/>
    </row>
    <row r="4141" spans="35:35" x14ac:dyDescent="0.35">
      <c r="AI4141" s="221"/>
    </row>
    <row r="4142" spans="35:35" x14ac:dyDescent="0.35">
      <c r="AI4142" s="221"/>
    </row>
    <row r="4143" spans="35:35" x14ac:dyDescent="0.35">
      <c r="AI4143" s="221"/>
    </row>
    <row r="4144" spans="35:35" x14ac:dyDescent="0.35">
      <c r="AI4144" s="221"/>
    </row>
    <row r="4145" spans="35:35" x14ac:dyDescent="0.35">
      <c r="AI4145" s="221"/>
    </row>
    <row r="4146" spans="35:35" x14ac:dyDescent="0.35">
      <c r="AI4146" s="221"/>
    </row>
    <row r="4147" spans="35:35" x14ac:dyDescent="0.35">
      <c r="AI4147" s="221"/>
    </row>
    <row r="4148" spans="35:35" x14ac:dyDescent="0.35">
      <c r="AI4148" s="221"/>
    </row>
    <row r="4149" spans="35:35" x14ac:dyDescent="0.35">
      <c r="AI4149" s="221"/>
    </row>
    <row r="4150" spans="35:35" x14ac:dyDescent="0.35">
      <c r="AI4150" s="221"/>
    </row>
    <row r="4151" spans="35:35" x14ac:dyDescent="0.35">
      <c r="AI4151" s="221"/>
    </row>
    <row r="4152" spans="35:35" x14ac:dyDescent="0.35">
      <c r="AI4152" s="221"/>
    </row>
    <row r="4153" spans="35:35" x14ac:dyDescent="0.35">
      <c r="AI4153" s="221"/>
    </row>
    <row r="4154" spans="35:35" x14ac:dyDescent="0.35">
      <c r="AI4154" s="221"/>
    </row>
    <row r="4155" spans="35:35" x14ac:dyDescent="0.35">
      <c r="AI4155" s="221"/>
    </row>
    <row r="4156" spans="35:35" x14ac:dyDescent="0.35">
      <c r="AI4156" s="221"/>
    </row>
    <row r="4157" spans="35:35" x14ac:dyDescent="0.35">
      <c r="AI4157" s="221"/>
    </row>
    <row r="4158" spans="35:35" x14ac:dyDescent="0.35">
      <c r="AI4158" s="221"/>
    </row>
    <row r="4159" spans="35:35" x14ac:dyDescent="0.35">
      <c r="AI4159" s="221"/>
    </row>
    <row r="4160" spans="35:35" x14ac:dyDescent="0.35">
      <c r="AI4160" s="221"/>
    </row>
    <row r="4161" spans="35:35" x14ac:dyDescent="0.35">
      <c r="AI4161" s="221"/>
    </row>
    <row r="4162" spans="35:35" x14ac:dyDescent="0.35">
      <c r="AI4162" s="221"/>
    </row>
    <row r="4163" spans="35:35" x14ac:dyDescent="0.35">
      <c r="AI4163" s="221"/>
    </row>
    <row r="4164" spans="35:35" x14ac:dyDescent="0.35">
      <c r="AI4164" s="221"/>
    </row>
    <row r="4165" spans="35:35" x14ac:dyDescent="0.35">
      <c r="AI4165" s="221"/>
    </row>
    <row r="4166" spans="35:35" x14ac:dyDescent="0.35">
      <c r="AI4166" s="221"/>
    </row>
    <row r="4167" spans="35:35" x14ac:dyDescent="0.35">
      <c r="AI4167" s="221"/>
    </row>
    <row r="4168" spans="35:35" x14ac:dyDescent="0.35">
      <c r="AI4168" s="221"/>
    </row>
    <row r="4169" spans="35:35" x14ac:dyDescent="0.35">
      <c r="AI4169" s="221"/>
    </row>
    <row r="4170" spans="35:35" x14ac:dyDescent="0.35">
      <c r="AI4170" s="221"/>
    </row>
    <row r="4171" spans="35:35" x14ac:dyDescent="0.35">
      <c r="AI4171" s="221"/>
    </row>
    <row r="4172" spans="35:35" x14ac:dyDescent="0.35">
      <c r="AI4172" s="221"/>
    </row>
    <row r="4173" spans="35:35" x14ac:dyDescent="0.35">
      <c r="AI4173" s="221"/>
    </row>
    <row r="4174" spans="35:35" x14ac:dyDescent="0.35">
      <c r="AI4174" s="221"/>
    </row>
    <row r="4175" spans="35:35" x14ac:dyDescent="0.35">
      <c r="AI4175" s="221"/>
    </row>
    <row r="4176" spans="35:35" x14ac:dyDescent="0.35">
      <c r="AI4176" s="221"/>
    </row>
    <row r="4177" spans="35:35" x14ac:dyDescent="0.35">
      <c r="AI4177" s="221"/>
    </row>
    <row r="4178" spans="35:35" x14ac:dyDescent="0.35">
      <c r="AI4178" s="221"/>
    </row>
    <row r="4179" spans="35:35" x14ac:dyDescent="0.35">
      <c r="AI4179" s="221"/>
    </row>
    <row r="4180" spans="35:35" x14ac:dyDescent="0.35">
      <c r="AI4180" s="221"/>
    </row>
    <row r="4181" spans="35:35" x14ac:dyDescent="0.35">
      <c r="AI4181" s="221"/>
    </row>
    <row r="4182" spans="35:35" x14ac:dyDescent="0.35">
      <c r="AI4182" s="221"/>
    </row>
    <row r="4183" spans="35:35" x14ac:dyDescent="0.35">
      <c r="AI4183" s="221"/>
    </row>
    <row r="4184" spans="35:35" x14ac:dyDescent="0.35">
      <c r="AI4184" s="221"/>
    </row>
    <row r="4185" spans="35:35" x14ac:dyDescent="0.35">
      <c r="AI4185" s="221"/>
    </row>
    <row r="4186" spans="35:35" x14ac:dyDescent="0.35">
      <c r="AI4186" s="221"/>
    </row>
    <row r="4187" spans="35:35" x14ac:dyDescent="0.35">
      <c r="AI4187" s="221"/>
    </row>
    <row r="4188" spans="35:35" x14ac:dyDescent="0.35">
      <c r="AI4188" s="221"/>
    </row>
    <row r="4189" spans="35:35" x14ac:dyDescent="0.35">
      <c r="AI4189" s="221"/>
    </row>
    <row r="4190" spans="35:35" x14ac:dyDescent="0.35">
      <c r="AI4190" s="221"/>
    </row>
    <row r="4191" spans="35:35" x14ac:dyDescent="0.35">
      <c r="AI4191" s="221"/>
    </row>
    <row r="4192" spans="35:35" x14ac:dyDescent="0.35">
      <c r="AI4192" s="221"/>
    </row>
    <row r="4193" spans="35:35" x14ac:dyDescent="0.35">
      <c r="AI4193" s="221"/>
    </row>
    <row r="4194" spans="35:35" x14ac:dyDescent="0.35">
      <c r="AI4194" s="221"/>
    </row>
    <row r="4195" spans="35:35" x14ac:dyDescent="0.35">
      <c r="AI4195" s="221"/>
    </row>
    <row r="4196" spans="35:35" x14ac:dyDescent="0.35">
      <c r="AI4196" s="221"/>
    </row>
    <row r="4197" spans="35:35" x14ac:dyDescent="0.35">
      <c r="AI4197" s="221"/>
    </row>
    <row r="4198" spans="35:35" x14ac:dyDescent="0.35">
      <c r="AI4198" s="221"/>
    </row>
    <row r="4199" spans="35:35" x14ac:dyDescent="0.35">
      <c r="AI4199" s="221"/>
    </row>
    <row r="4200" spans="35:35" x14ac:dyDescent="0.35">
      <c r="AI4200" s="221"/>
    </row>
    <row r="4201" spans="35:35" x14ac:dyDescent="0.35">
      <c r="AI4201" s="221"/>
    </row>
    <row r="4202" spans="35:35" x14ac:dyDescent="0.35">
      <c r="AI4202" s="221"/>
    </row>
    <row r="4203" spans="35:35" x14ac:dyDescent="0.35">
      <c r="AI4203" s="221"/>
    </row>
    <row r="4204" spans="35:35" x14ac:dyDescent="0.35">
      <c r="AI4204" s="221"/>
    </row>
    <row r="4205" spans="35:35" x14ac:dyDescent="0.35">
      <c r="AI4205" s="221"/>
    </row>
    <row r="4206" spans="35:35" x14ac:dyDescent="0.35">
      <c r="AI4206" s="221"/>
    </row>
    <row r="4207" spans="35:35" x14ac:dyDescent="0.35">
      <c r="AI4207" s="221"/>
    </row>
    <row r="4208" spans="35:35" x14ac:dyDescent="0.35">
      <c r="AI4208" s="221"/>
    </row>
    <row r="4209" spans="35:35" x14ac:dyDescent="0.35">
      <c r="AI4209" s="221"/>
    </row>
    <row r="4210" spans="35:35" x14ac:dyDescent="0.35">
      <c r="AI4210" s="221"/>
    </row>
    <row r="4211" spans="35:35" x14ac:dyDescent="0.35">
      <c r="AI4211" s="221"/>
    </row>
    <row r="4212" spans="35:35" x14ac:dyDescent="0.35">
      <c r="AI4212" s="221"/>
    </row>
    <row r="4213" spans="35:35" x14ac:dyDescent="0.35">
      <c r="AI4213" s="221"/>
    </row>
    <row r="4214" spans="35:35" x14ac:dyDescent="0.35">
      <c r="AI4214" s="221"/>
    </row>
    <row r="4215" spans="35:35" x14ac:dyDescent="0.35">
      <c r="AI4215" s="221"/>
    </row>
    <row r="4216" spans="35:35" x14ac:dyDescent="0.35">
      <c r="AI4216" s="221"/>
    </row>
    <row r="4217" spans="35:35" x14ac:dyDescent="0.35">
      <c r="AI4217" s="221"/>
    </row>
    <row r="4218" spans="35:35" x14ac:dyDescent="0.35">
      <c r="AI4218" s="221"/>
    </row>
    <row r="4219" spans="35:35" x14ac:dyDescent="0.35">
      <c r="AI4219" s="221"/>
    </row>
    <row r="4220" spans="35:35" x14ac:dyDescent="0.35">
      <c r="AI4220" s="221"/>
    </row>
    <row r="4221" spans="35:35" x14ac:dyDescent="0.35">
      <c r="AI4221" s="221"/>
    </row>
    <row r="4222" spans="35:35" x14ac:dyDescent="0.35">
      <c r="AI4222" s="221"/>
    </row>
    <row r="4223" spans="35:35" x14ac:dyDescent="0.35">
      <c r="AI4223" s="221"/>
    </row>
    <row r="4224" spans="35:35" x14ac:dyDescent="0.35">
      <c r="AI4224" s="221"/>
    </row>
    <row r="4225" spans="35:35" x14ac:dyDescent="0.35">
      <c r="AI4225" s="221"/>
    </row>
    <row r="4226" spans="35:35" x14ac:dyDescent="0.35">
      <c r="AI4226" s="221"/>
    </row>
    <row r="4227" spans="35:35" x14ac:dyDescent="0.35">
      <c r="AI4227" s="221"/>
    </row>
    <row r="4228" spans="35:35" x14ac:dyDescent="0.35">
      <c r="AI4228" s="221"/>
    </row>
    <row r="4229" spans="35:35" x14ac:dyDescent="0.35">
      <c r="AI4229" s="221"/>
    </row>
    <row r="4230" spans="35:35" x14ac:dyDescent="0.35">
      <c r="AI4230" s="221"/>
    </row>
    <row r="4231" spans="35:35" x14ac:dyDescent="0.35">
      <c r="AI4231" s="221"/>
    </row>
    <row r="4232" spans="35:35" x14ac:dyDescent="0.35">
      <c r="AI4232" s="221"/>
    </row>
    <row r="4233" spans="35:35" x14ac:dyDescent="0.35">
      <c r="AI4233" s="221"/>
    </row>
    <row r="4234" spans="35:35" x14ac:dyDescent="0.35">
      <c r="AI4234" s="221"/>
    </row>
    <row r="4235" spans="35:35" x14ac:dyDescent="0.35">
      <c r="AI4235" s="221"/>
    </row>
    <row r="4236" spans="35:35" x14ac:dyDescent="0.35">
      <c r="AI4236" s="221"/>
    </row>
    <row r="4237" spans="35:35" x14ac:dyDescent="0.35">
      <c r="AI4237" s="221"/>
    </row>
    <row r="4238" spans="35:35" x14ac:dyDescent="0.35">
      <c r="AI4238" s="221"/>
    </row>
    <row r="4239" spans="35:35" x14ac:dyDescent="0.35">
      <c r="AI4239" s="221"/>
    </row>
    <row r="4240" spans="35:35" x14ac:dyDescent="0.35">
      <c r="AI4240" s="221"/>
    </row>
    <row r="4241" spans="35:35" x14ac:dyDescent="0.35">
      <c r="AI4241" s="221"/>
    </row>
    <row r="4242" spans="35:35" x14ac:dyDescent="0.35">
      <c r="AI4242" s="221"/>
    </row>
    <row r="4243" spans="35:35" x14ac:dyDescent="0.35">
      <c r="AI4243" s="221"/>
    </row>
    <row r="4244" spans="35:35" x14ac:dyDescent="0.35">
      <c r="AI4244" s="221"/>
    </row>
    <row r="4245" spans="35:35" x14ac:dyDescent="0.35">
      <c r="AI4245" s="221"/>
    </row>
    <row r="4246" spans="35:35" x14ac:dyDescent="0.35">
      <c r="AI4246" s="221"/>
    </row>
    <row r="4247" spans="35:35" x14ac:dyDescent="0.35">
      <c r="AI4247" s="221"/>
    </row>
    <row r="4248" spans="35:35" x14ac:dyDescent="0.35">
      <c r="AI4248" s="221"/>
    </row>
    <row r="4249" spans="35:35" x14ac:dyDescent="0.35">
      <c r="AI4249" s="221"/>
    </row>
    <row r="4250" spans="35:35" x14ac:dyDescent="0.35">
      <c r="AI4250" s="221"/>
    </row>
    <row r="4251" spans="35:35" x14ac:dyDescent="0.35">
      <c r="AI4251" s="221"/>
    </row>
    <row r="4252" spans="35:35" x14ac:dyDescent="0.35">
      <c r="AI4252" s="221"/>
    </row>
    <row r="4253" spans="35:35" x14ac:dyDescent="0.35">
      <c r="AI4253" s="221"/>
    </row>
    <row r="4254" spans="35:35" x14ac:dyDescent="0.35">
      <c r="AI4254" s="221"/>
    </row>
    <row r="4255" spans="35:35" x14ac:dyDescent="0.35">
      <c r="AI4255" s="221"/>
    </row>
    <row r="4256" spans="35:35" x14ac:dyDescent="0.35">
      <c r="AI4256" s="221"/>
    </row>
    <row r="4257" spans="35:35" x14ac:dyDescent="0.35">
      <c r="AI4257" s="221"/>
    </row>
    <row r="4258" spans="35:35" x14ac:dyDescent="0.35">
      <c r="AI4258" s="221"/>
    </row>
    <row r="4259" spans="35:35" x14ac:dyDescent="0.35">
      <c r="AI4259" s="221"/>
    </row>
    <row r="4260" spans="35:35" x14ac:dyDescent="0.35">
      <c r="AI4260" s="221"/>
    </row>
    <row r="4261" spans="35:35" x14ac:dyDescent="0.35">
      <c r="AI4261" s="221"/>
    </row>
    <row r="4262" spans="35:35" x14ac:dyDescent="0.35">
      <c r="AI4262" s="221"/>
    </row>
    <row r="4263" spans="35:35" x14ac:dyDescent="0.35">
      <c r="AI4263" s="221"/>
    </row>
    <row r="4264" spans="35:35" x14ac:dyDescent="0.35">
      <c r="AI4264" s="221"/>
    </row>
    <row r="4265" spans="35:35" x14ac:dyDescent="0.35">
      <c r="AI4265" s="221"/>
    </row>
    <row r="4266" spans="35:35" x14ac:dyDescent="0.35">
      <c r="AI4266" s="221"/>
    </row>
    <row r="4267" spans="35:35" x14ac:dyDescent="0.35">
      <c r="AI4267" s="221"/>
    </row>
    <row r="4268" spans="35:35" x14ac:dyDescent="0.35">
      <c r="AI4268" s="221"/>
    </row>
    <row r="4269" spans="35:35" x14ac:dyDescent="0.35">
      <c r="AI4269" s="221"/>
    </row>
    <row r="4270" spans="35:35" x14ac:dyDescent="0.35">
      <c r="AI4270" s="221"/>
    </row>
    <row r="4271" spans="35:35" x14ac:dyDescent="0.35">
      <c r="AI4271" s="221"/>
    </row>
    <row r="4272" spans="35:35" x14ac:dyDescent="0.35">
      <c r="AI4272" s="221"/>
    </row>
    <row r="4273" spans="35:35" x14ac:dyDescent="0.35">
      <c r="AI4273" s="221"/>
    </row>
    <row r="4274" spans="35:35" x14ac:dyDescent="0.35">
      <c r="AI4274" s="221"/>
    </row>
    <row r="4275" spans="35:35" x14ac:dyDescent="0.35">
      <c r="AI4275" s="221"/>
    </row>
    <row r="4276" spans="35:35" x14ac:dyDescent="0.35">
      <c r="AI4276" s="221"/>
    </row>
    <row r="4277" spans="35:35" x14ac:dyDescent="0.35">
      <c r="AI4277" s="221"/>
    </row>
    <row r="4278" spans="35:35" x14ac:dyDescent="0.35">
      <c r="AI4278" s="221"/>
    </row>
    <row r="4279" spans="35:35" x14ac:dyDescent="0.35">
      <c r="AI4279" s="221"/>
    </row>
    <row r="4280" spans="35:35" x14ac:dyDescent="0.35">
      <c r="AI4280" s="221"/>
    </row>
    <row r="4281" spans="35:35" x14ac:dyDescent="0.35">
      <c r="AI4281" s="221"/>
    </row>
    <row r="4282" spans="35:35" x14ac:dyDescent="0.35">
      <c r="AI4282" s="221"/>
    </row>
    <row r="4283" spans="35:35" x14ac:dyDescent="0.35">
      <c r="AI4283" s="221"/>
    </row>
    <row r="4284" spans="35:35" x14ac:dyDescent="0.35">
      <c r="AI4284" s="221"/>
    </row>
    <row r="4285" spans="35:35" x14ac:dyDescent="0.35">
      <c r="AI4285" s="221"/>
    </row>
    <row r="4286" spans="35:35" x14ac:dyDescent="0.35">
      <c r="AI4286" s="221"/>
    </row>
    <row r="4287" spans="35:35" x14ac:dyDescent="0.35">
      <c r="AI4287" s="221"/>
    </row>
    <row r="4288" spans="35:35" x14ac:dyDescent="0.35">
      <c r="AI4288" s="221"/>
    </row>
    <row r="4289" spans="35:35" x14ac:dyDescent="0.35">
      <c r="AI4289" s="221"/>
    </row>
    <row r="4290" spans="35:35" x14ac:dyDescent="0.35">
      <c r="AI4290" s="221"/>
    </row>
    <row r="4291" spans="35:35" x14ac:dyDescent="0.35">
      <c r="AI4291" s="221"/>
    </row>
    <row r="4292" spans="35:35" x14ac:dyDescent="0.35">
      <c r="AI4292" s="221"/>
    </row>
    <row r="4293" spans="35:35" x14ac:dyDescent="0.35">
      <c r="AI4293" s="221"/>
    </row>
    <row r="4294" spans="35:35" x14ac:dyDescent="0.35">
      <c r="AI4294" s="221"/>
    </row>
    <row r="4295" spans="35:35" x14ac:dyDescent="0.35">
      <c r="AI4295" s="221"/>
    </row>
    <row r="4296" spans="35:35" x14ac:dyDescent="0.35">
      <c r="AI4296" s="221"/>
    </row>
    <row r="4297" spans="35:35" x14ac:dyDescent="0.35">
      <c r="AI4297" s="221"/>
    </row>
    <row r="4298" spans="35:35" x14ac:dyDescent="0.35">
      <c r="AI4298" s="221"/>
    </row>
    <row r="4299" spans="35:35" x14ac:dyDescent="0.35">
      <c r="AI4299" s="221"/>
    </row>
    <row r="4300" spans="35:35" x14ac:dyDescent="0.35">
      <c r="AI4300" s="221"/>
    </row>
    <row r="4301" spans="35:35" x14ac:dyDescent="0.35">
      <c r="AI4301" s="221"/>
    </row>
    <row r="4302" spans="35:35" x14ac:dyDescent="0.35">
      <c r="AI4302" s="221"/>
    </row>
    <row r="4303" spans="35:35" x14ac:dyDescent="0.35">
      <c r="AI4303" s="221"/>
    </row>
    <row r="4304" spans="35:35" x14ac:dyDescent="0.35">
      <c r="AI4304" s="221"/>
    </row>
    <row r="4305" spans="35:35" x14ac:dyDescent="0.35">
      <c r="AI4305" s="221"/>
    </row>
    <row r="4306" spans="35:35" x14ac:dyDescent="0.35">
      <c r="AI4306" s="221"/>
    </row>
    <row r="4307" spans="35:35" x14ac:dyDescent="0.35">
      <c r="AI4307" s="221"/>
    </row>
    <row r="4308" spans="35:35" x14ac:dyDescent="0.35">
      <c r="AI4308" s="221"/>
    </row>
    <row r="4309" spans="35:35" x14ac:dyDescent="0.35">
      <c r="AI4309" s="221"/>
    </row>
    <row r="4310" spans="35:35" x14ac:dyDescent="0.35">
      <c r="AI4310" s="221"/>
    </row>
    <row r="4311" spans="35:35" x14ac:dyDescent="0.35">
      <c r="AI4311" s="221"/>
    </row>
    <row r="4312" spans="35:35" x14ac:dyDescent="0.35">
      <c r="AI4312" s="221"/>
    </row>
    <row r="4313" spans="35:35" x14ac:dyDescent="0.35">
      <c r="AI4313" s="221"/>
    </row>
    <row r="4314" spans="35:35" x14ac:dyDescent="0.35">
      <c r="AI4314" s="221"/>
    </row>
    <row r="4315" spans="35:35" x14ac:dyDescent="0.35">
      <c r="AI4315" s="221"/>
    </row>
    <row r="4316" spans="35:35" x14ac:dyDescent="0.35">
      <c r="AI4316" s="221"/>
    </row>
    <row r="4317" spans="35:35" x14ac:dyDescent="0.35">
      <c r="AI4317" s="221"/>
    </row>
    <row r="4318" spans="35:35" x14ac:dyDescent="0.35">
      <c r="AI4318" s="221"/>
    </row>
    <row r="4319" spans="35:35" x14ac:dyDescent="0.35">
      <c r="AI4319" s="221"/>
    </row>
    <row r="4320" spans="35:35" x14ac:dyDescent="0.35">
      <c r="AI4320" s="221"/>
    </row>
    <row r="4321" spans="35:35" x14ac:dyDescent="0.35">
      <c r="AI4321" s="221"/>
    </row>
    <row r="4322" spans="35:35" x14ac:dyDescent="0.35">
      <c r="AI4322" s="221"/>
    </row>
    <row r="4323" spans="35:35" x14ac:dyDescent="0.35">
      <c r="AI4323" s="221"/>
    </row>
    <row r="4324" spans="35:35" x14ac:dyDescent="0.35">
      <c r="AI4324" s="221"/>
    </row>
    <row r="4325" spans="35:35" x14ac:dyDescent="0.35">
      <c r="AI4325" s="221"/>
    </row>
    <row r="4326" spans="35:35" x14ac:dyDescent="0.35">
      <c r="AI4326" s="221"/>
    </row>
    <row r="4327" spans="35:35" x14ac:dyDescent="0.35">
      <c r="AI4327" s="221"/>
    </row>
    <row r="4328" spans="35:35" x14ac:dyDescent="0.35">
      <c r="AI4328" s="221"/>
    </row>
    <row r="4329" spans="35:35" x14ac:dyDescent="0.35">
      <c r="AI4329" s="221"/>
    </row>
    <row r="4330" spans="35:35" x14ac:dyDescent="0.35">
      <c r="AI4330" s="221"/>
    </row>
    <row r="4331" spans="35:35" x14ac:dyDescent="0.35">
      <c r="AI4331" s="221"/>
    </row>
    <row r="4332" spans="35:35" x14ac:dyDescent="0.35">
      <c r="AI4332" s="221"/>
    </row>
    <row r="4333" spans="35:35" x14ac:dyDescent="0.35">
      <c r="AI4333" s="221"/>
    </row>
    <row r="4334" spans="35:35" x14ac:dyDescent="0.35">
      <c r="AI4334" s="221"/>
    </row>
    <row r="4335" spans="35:35" x14ac:dyDescent="0.35">
      <c r="AI4335" s="221"/>
    </row>
    <row r="4336" spans="35:35" x14ac:dyDescent="0.35">
      <c r="AI4336" s="221"/>
    </row>
    <row r="4337" spans="35:35" x14ac:dyDescent="0.35">
      <c r="AI4337" s="221"/>
    </row>
    <row r="4338" spans="35:35" x14ac:dyDescent="0.35">
      <c r="AI4338" s="221"/>
    </row>
    <row r="4339" spans="35:35" x14ac:dyDescent="0.35">
      <c r="AI4339" s="221"/>
    </row>
    <row r="4340" spans="35:35" x14ac:dyDescent="0.35">
      <c r="AI4340" s="221"/>
    </row>
    <row r="4341" spans="35:35" x14ac:dyDescent="0.35">
      <c r="AI4341" s="221"/>
    </row>
    <row r="4342" spans="35:35" x14ac:dyDescent="0.35">
      <c r="AI4342" s="221"/>
    </row>
    <row r="4343" spans="35:35" x14ac:dyDescent="0.35">
      <c r="AI4343" s="221"/>
    </row>
    <row r="4344" spans="35:35" x14ac:dyDescent="0.35">
      <c r="AI4344" s="221"/>
    </row>
    <row r="4345" spans="35:35" x14ac:dyDescent="0.35">
      <c r="AI4345" s="221"/>
    </row>
    <row r="4346" spans="35:35" x14ac:dyDescent="0.35">
      <c r="AI4346" s="221"/>
    </row>
    <row r="4347" spans="35:35" x14ac:dyDescent="0.35">
      <c r="AI4347" s="221"/>
    </row>
    <row r="4348" spans="35:35" x14ac:dyDescent="0.35">
      <c r="AI4348" s="221"/>
    </row>
    <row r="4349" spans="35:35" x14ac:dyDescent="0.35">
      <c r="AI4349" s="221"/>
    </row>
    <row r="4350" spans="35:35" x14ac:dyDescent="0.35">
      <c r="AI4350" s="221"/>
    </row>
    <row r="4351" spans="35:35" x14ac:dyDescent="0.35">
      <c r="AI4351" s="221"/>
    </row>
    <row r="4352" spans="35:35" x14ac:dyDescent="0.35">
      <c r="AI4352" s="221"/>
    </row>
    <row r="4353" spans="35:35" x14ac:dyDescent="0.35">
      <c r="AI4353" s="221"/>
    </row>
    <row r="4354" spans="35:35" x14ac:dyDescent="0.35">
      <c r="AI4354" s="221"/>
    </row>
    <row r="4355" spans="35:35" x14ac:dyDescent="0.35">
      <c r="AI4355" s="221"/>
    </row>
    <row r="4356" spans="35:35" x14ac:dyDescent="0.35">
      <c r="AI4356" s="221"/>
    </row>
    <row r="4357" spans="35:35" x14ac:dyDescent="0.35">
      <c r="AI4357" s="221"/>
    </row>
    <row r="4358" spans="35:35" x14ac:dyDescent="0.35">
      <c r="AI4358" s="221"/>
    </row>
    <row r="4359" spans="35:35" x14ac:dyDescent="0.35">
      <c r="AI4359" s="221"/>
    </row>
    <row r="4360" spans="35:35" x14ac:dyDescent="0.35">
      <c r="AI4360" s="221"/>
    </row>
    <row r="4361" spans="35:35" x14ac:dyDescent="0.35">
      <c r="AI4361" s="221"/>
    </row>
    <row r="4362" spans="35:35" x14ac:dyDescent="0.35">
      <c r="AI4362" s="221"/>
    </row>
    <row r="4363" spans="35:35" x14ac:dyDescent="0.35">
      <c r="AI4363" s="221"/>
    </row>
    <row r="4364" spans="35:35" x14ac:dyDescent="0.35">
      <c r="AI4364" s="221"/>
    </row>
    <row r="4365" spans="35:35" x14ac:dyDescent="0.35">
      <c r="AI4365" s="221"/>
    </row>
    <row r="4366" spans="35:35" x14ac:dyDescent="0.35">
      <c r="AI4366" s="221"/>
    </row>
    <row r="4367" spans="35:35" x14ac:dyDescent="0.35">
      <c r="AI4367" s="221"/>
    </row>
    <row r="4368" spans="35:35" x14ac:dyDescent="0.35">
      <c r="AI4368" s="221"/>
    </row>
    <row r="4369" spans="35:35" x14ac:dyDescent="0.35">
      <c r="AI4369" s="221"/>
    </row>
    <row r="4370" spans="35:35" x14ac:dyDescent="0.35">
      <c r="AI4370" s="221"/>
    </row>
    <row r="4371" spans="35:35" x14ac:dyDescent="0.35">
      <c r="AI4371" s="221"/>
    </row>
    <row r="4372" spans="35:35" x14ac:dyDescent="0.35">
      <c r="AI4372" s="221"/>
    </row>
    <row r="4373" spans="35:35" x14ac:dyDescent="0.35">
      <c r="AI4373" s="221"/>
    </row>
    <row r="4374" spans="35:35" x14ac:dyDescent="0.35">
      <c r="AI4374" s="221"/>
    </row>
    <row r="4375" spans="35:35" x14ac:dyDescent="0.35">
      <c r="AI4375" s="221"/>
    </row>
    <row r="4376" spans="35:35" x14ac:dyDescent="0.35">
      <c r="AI4376" s="221"/>
    </row>
    <row r="4377" spans="35:35" x14ac:dyDescent="0.35">
      <c r="AI4377" s="221"/>
    </row>
    <row r="4378" spans="35:35" x14ac:dyDescent="0.35">
      <c r="AI4378" s="221"/>
    </row>
    <row r="4379" spans="35:35" x14ac:dyDescent="0.35">
      <c r="AI4379" s="221"/>
    </row>
    <row r="4380" spans="35:35" x14ac:dyDescent="0.35">
      <c r="AI4380" s="221"/>
    </row>
    <row r="4381" spans="35:35" x14ac:dyDescent="0.35">
      <c r="AI4381" s="221"/>
    </row>
    <row r="4382" spans="35:35" x14ac:dyDescent="0.35">
      <c r="AI4382" s="221"/>
    </row>
    <row r="4383" spans="35:35" x14ac:dyDescent="0.35">
      <c r="AI4383" s="221"/>
    </row>
    <row r="4384" spans="35:35" x14ac:dyDescent="0.35">
      <c r="AI4384" s="221"/>
    </row>
    <row r="4385" spans="35:35" x14ac:dyDescent="0.35">
      <c r="AI4385" s="221"/>
    </row>
    <row r="4386" spans="35:35" x14ac:dyDescent="0.35">
      <c r="AI4386" s="221"/>
    </row>
    <row r="4387" spans="35:35" x14ac:dyDescent="0.35">
      <c r="AI4387" s="221"/>
    </row>
    <row r="4388" spans="35:35" x14ac:dyDescent="0.35">
      <c r="AI4388" s="221"/>
    </row>
    <row r="4389" spans="35:35" x14ac:dyDescent="0.35">
      <c r="AI4389" s="221"/>
    </row>
    <row r="4390" spans="35:35" x14ac:dyDescent="0.35">
      <c r="AI4390" s="221"/>
    </row>
    <row r="4391" spans="35:35" x14ac:dyDescent="0.35">
      <c r="AI4391" s="221"/>
    </row>
    <row r="4392" spans="35:35" x14ac:dyDescent="0.35">
      <c r="AI4392" s="221"/>
    </row>
    <row r="4393" spans="35:35" x14ac:dyDescent="0.35">
      <c r="AI4393" s="221"/>
    </row>
    <row r="4394" spans="35:35" x14ac:dyDescent="0.35">
      <c r="AI4394" s="221"/>
    </row>
    <row r="4395" spans="35:35" x14ac:dyDescent="0.35">
      <c r="AI4395" s="221"/>
    </row>
    <row r="4396" spans="35:35" x14ac:dyDescent="0.35">
      <c r="AI4396" s="221"/>
    </row>
    <row r="4397" spans="35:35" x14ac:dyDescent="0.35">
      <c r="AI4397" s="221"/>
    </row>
    <row r="4398" spans="35:35" x14ac:dyDescent="0.35">
      <c r="AI4398" s="221"/>
    </row>
    <row r="4399" spans="35:35" x14ac:dyDescent="0.35">
      <c r="AI4399" s="221"/>
    </row>
    <row r="4400" spans="35:35" x14ac:dyDescent="0.35">
      <c r="AI4400" s="221"/>
    </row>
    <row r="4401" spans="35:35" x14ac:dyDescent="0.35">
      <c r="AI4401" s="221"/>
    </row>
    <row r="4402" spans="35:35" x14ac:dyDescent="0.35">
      <c r="AI4402" s="221"/>
    </row>
    <row r="4403" spans="35:35" x14ac:dyDescent="0.35">
      <c r="AI4403" s="221"/>
    </row>
    <row r="4404" spans="35:35" x14ac:dyDescent="0.35">
      <c r="AI4404" s="221"/>
    </row>
    <row r="4405" spans="35:35" x14ac:dyDescent="0.35">
      <c r="AI4405" s="221"/>
    </row>
    <row r="4406" spans="35:35" x14ac:dyDescent="0.35">
      <c r="AI4406" s="221"/>
    </row>
    <row r="4407" spans="35:35" x14ac:dyDescent="0.35">
      <c r="AI4407" s="221"/>
    </row>
    <row r="4408" spans="35:35" x14ac:dyDescent="0.35">
      <c r="AI4408" s="221"/>
    </row>
    <row r="4409" spans="35:35" x14ac:dyDescent="0.35">
      <c r="AI4409" s="221"/>
    </row>
    <row r="4410" spans="35:35" x14ac:dyDescent="0.35">
      <c r="AI4410" s="221"/>
    </row>
    <row r="4411" spans="35:35" x14ac:dyDescent="0.35">
      <c r="AI4411" s="221"/>
    </row>
    <row r="4412" spans="35:35" x14ac:dyDescent="0.35">
      <c r="AI4412" s="221"/>
    </row>
    <row r="4413" spans="35:35" x14ac:dyDescent="0.35">
      <c r="AI4413" s="221"/>
    </row>
    <row r="4414" spans="35:35" x14ac:dyDescent="0.35">
      <c r="AI4414" s="221"/>
    </row>
    <row r="4415" spans="35:35" x14ac:dyDescent="0.35">
      <c r="AI4415" s="221"/>
    </row>
    <row r="4416" spans="35:35" x14ac:dyDescent="0.35">
      <c r="AI4416" s="221"/>
    </row>
    <row r="4417" spans="35:35" x14ac:dyDescent="0.35">
      <c r="AI4417" s="221"/>
    </row>
    <row r="4418" spans="35:35" x14ac:dyDescent="0.35">
      <c r="AI4418" s="221"/>
    </row>
    <row r="4419" spans="35:35" x14ac:dyDescent="0.35">
      <c r="AI4419" s="221"/>
    </row>
    <row r="4420" spans="35:35" x14ac:dyDescent="0.35">
      <c r="AI4420" s="221"/>
    </row>
    <row r="4421" spans="35:35" x14ac:dyDescent="0.35">
      <c r="AI4421" s="221"/>
    </row>
    <row r="4422" spans="35:35" x14ac:dyDescent="0.35">
      <c r="AI4422" s="221"/>
    </row>
    <row r="4423" spans="35:35" x14ac:dyDescent="0.35">
      <c r="AI4423" s="221"/>
    </row>
    <row r="4424" spans="35:35" x14ac:dyDescent="0.35">
      <c r="AI4424" s="221"/>
    </row>
    <row r="4425" spans="35:35" x14ac:dyDescent="0.35">
      <c r="AI4425" s="221"/>
    </row>
    <row r="4426" spans="35:35" x14ac:dyDescent="0.35">
      <c r="AI4426" s="221"/>
    </row>
    <row r="4427" spans="35:35" x14ac:dyDescent="0.35">
      <c r="AI4427" s="221"/>
    </row>
    <row r="4428" spans="35:35" x14ac:dyDescent="0.35">
      <c r="AI4428" s="221"/>
    </row>
    <row r="4429" spans="35:35" x14ac:dyDescent="0.35">
      <c r="AI4429" s="221"/>
    </row>
    <row r="4430" spans="35:35" x14ac:dyDescent="0.35">
      <c r="AI4430" s="221"/>
    </row>
    <row r="4431" spans="35:35" x14ac:dyDescent="0.35">
      <c r="AI4431" s="221"/>
    </row>
    <row r="4432" spans="35:35" x14ac:dyDescent="0.35">
      <c r="AI4432" s="221"/>
    </row>
    <row r="4433" spans="35:35" x14ac:dyDescent="0.35">
      <c r="AI4433" s="221"/>
    </row>
    <row r="4434" spans="35:35" x14ac:dyDescent="0.35">
      <c r="AI4434" s="221"/>
    </row>
    <row r="4435" spans="35:35" x14ac:dyDescent="0.35">
      <c r="AI4435" s="221"/>
    </row>
    <row r="4436" spans="35:35" x14ac:dyDescent="0.35">
      <c r="AI4436" s="221"/>
    </row>
    <row r="4437" spans="35:35" x14ac:dyDescent="0.35">
      <c r="AI4437" s="221"/>
    </row>
    <row r="4438" spans="35:35" x14ac:dyDescent="0.35">
      <c r="AI4438" s="221"/>
    </row>
    <row r="4439" spans="35:35" x14ac:dyDescent="0.35">
      <c r="AI4439" s="221"/>
    </row>
    <row r="4440" spans="35:35" x14ac:dyDescent="0.35">
      <c r="AI4440" s="221"/>
    </row>
    <row r="4441" spans="35:35" x14ac:dyDescent="0.35">
      <c r="AI4441" s="221"/>
    </row>
    <row r="4442" spans="35:35" x14ac:dyDescent="0.35">
      <c r="AI4442" s="221"/>
    </row>
    <row r="4443" spans="35:35" x14ac:dyDescent="0.35">
      <c r="AI4443" s="221"/>
    </row>
    <row r="4444" spans="35:35" x14ac:dyDescent="0.35">
      <c r="AI4444" s="221"/>
    </row>
    <row r="4445" spans="35:35" x14ac:dyDescent="0.35">
      <c r="AI4445" s="221"/>
    </row>
    <row r="4446" spans="35:35" x14ac:dyDescent="0.35">
      <c r="AI4446" s="221"/>
    </row>
    <row r="4447" spans="35:35" x14ac:dyDescent="0.35">
      <c r="AI4447" s="221"/>
    </row>
    <row r="4448" spans="35:35" x14ac:dyDescent="0.35">
      <c r="AI4448" s="221"/>
    </row>
    <row r="4449" spans="35:35" x14ac:dyDescent="0.35">
      <c r="AI4449" s="221"/>
    </row>
    <row r="4450" spans="35:35" x14ac:dyDescent="0.35">
      <c r="AI4450" s="221"/>
    </row>
    <row r="4451" spans="35:35" x14ac:dyDescent="0.35">
      <c r="AI4451" s="221"/>
    </row>
    <row r="4452" spans="35:35" x14ac:dyDescent="0.35">
      <c r="AI4452" s="221"/>
    </row>
    <row r="4453" spans="35:35" x14ac:dyDescent="0.35">
      <c r="AI4453" s="221"/>
    </row>
    <row r="4454" spans="35:35" x14ac:dyDescent="0.35">
      <c r="AI4454" s="221"/>
    </row>
    <row r="4455" spans="35:35" x14ac:dyDescent="0.35">
      <c r="AI4455" s="221"/>
    </row>
    <row r="4456" spans="35:35" x14ac:dyDescent="0.35">
      <c r="AI4456" s="221"/>
    </row>
    <row r="4457" spans="35:35" x14ac:dyDescent="0.35">
      <c r="AI4457" s="221"/>
    </row>
    <row r="4458" spans="35:35" x14ac:dyDescent="0.35">
      <c r="AI4458" s="221"/>
    </row>
    <row r="4459" spans="35:35" x14ac:dyDescent="0.35">
      <c r="AI4459" s="221"/>
    </row>
    <row r="4460" spans="35:35" x14ac:dyDescent="0.35">
      <c r="AI4460" s="221"/>
    </row>
    <row r="4461" spans="35:35" x14ac:dyDescent="0.35">
      <c r="AI4461" s="221"/>
    </row>
    <row r="4462" spans="35:35" x14ac:dyDescent="0.35">
      <c r="AI4462" s="221"/>
    </row>
    <row r="4463" spans="35:35" x14ac:dyDescent="0.35">
      <c r="AI4463" s="221"/>
    </row>
    <row r="4464" spans="35:35" x14ac:dyDescent="0.35">
      <c r="AI4464" s="221"/>
    </row>
    <row r="4465" spans="35:35" x14ac:dyDescent="0.35">
      <c r="AI4465" s="221"/>
    </row>
    <row r="4466" spans="35:35" x14ac:dyDescent="0.35">
      <c r="AI4466" s="221"/>
    </row>
    <row r="4467" spans="35:35" x14ac:dyDescent="0.35">
      <c r="AI4467" s="221"/>
    </row>
    <row r="4468" spans="35:35" x14ac:dyDescent="0.35">
      <c r="AI4468" s="221"/>
    </row>
    <row r="4469" spans="35:35" x14ac:dyDescent="0.35">
      <c r="AI4469" s="221"/>
    </row>
    <row r="4470" spans="35:35" x14ac:dyDescent="0.35">
      <c r="AI4470" s="221"/>
    </row>
    <row r="4471" spans="35:35" x14ac:dyDescent="0.35">
      <c r="AI4471" s="221"/>
    </row>
    <row r="4472" spans="35:35" x14ac:dyDescent="0.35">
      <c r="AI4472" s="221"/>
    </row>
    <row r="4473" spans="35:35" x14ac:dyDescent="0.35">
      <c r="AI4473" s="221"/>
    </row>
    <row r="4474" spans="35:35" x14ac:dyDescent="0.35">
      <c r="AI4474" s="221"/>
    </row>
    <row r="4475" spans="35:35" x14ac:dyDescent="0.35">
      <c r="AI4475" s="221"/>
    </row>
    <row r="4476" spans="35:35" x14ac:dyDescent="0.35">
      <c r="AI4476" s="221"/>
    </row>
    <row r="4477" spans="35:35" x14ac:dyDescent="0.35">
      <c r="AI4477" s="221"/>
    </row>
    <row r="4478" spans="35:35" x14ac:dyDescent="0.35">
      <c r="AI4478" s="221"/>
    </row>
    <row r="4479" spans="35:35" x14ac:dyDescent="0.35">
      <c r="AI4479" s="221"/>
    </row>
    <row r="4480" spans="35:35" x14ac:dyDescent="0.35">
      <c r="AI4480" s="221"/>
    </row>
    <row r="4481" spans="35:35" x14ac:dyDescent="0.35">
      <c r="AI4481" s="221"/>
    </row>
    <row r="4482" spans="35:35" x14ac:dyDescent="0.35">
      <c r="AI4482" s="221"/>
    </row>
    <row r="4483" spans="35:35" x14ac:dyDescent="0.35">
      <c r="AI4483" s="221"/>
    </row>
    <row r="4484" spans="35:35" x14ac:dyDescent="0.35">
      <c r="AI4484" s="221"/>
    </row>
    <row r="4485" spans="35:35" x14ac:dyDescent="0.35">
      <c r="AI4485" s="221"/>
    </row>
    <row r="4486" spans="35:35" x14ac:dyDescent="0.35">
      <c r="AI4486" s="221"/>
    </row>
    <row r="4487" spans="35:35" x14ac:dyDescent="0.35">
      <c r="AI4487" s="221"/>
    </row>
    <row r="4488" spans="35:35" x14ac:dyDescent="0.35">
      <c r="AI4488" s="221"/>
    </row>
    <row r="4489" spans="35:35" x14ac:dyDescent="0.35">
      <c r="AI4489" s="221"/>
    </row>
    <row r="4490" spans="35:35" x14ac:dyDescent="0.35">
      <c r="AI4490" s="221"/>
    </row>
    <row r="4491" spans="35:35" x14ac:dyDescent="0.35">
      <c r="AI4491" s="221"/>
    </row>
    <row r="4492" spans="35:35" x14ac:dyDescent="0.35">
      <c r="AI4492" s="221"/>
    </row>
    <row r="4493" spans="35:35" x14ac:dyDescent="0.35">
      <c r="AI4493" s="221"/>
    </row>
    <row r="4494" spans="35:35" x14ac:dyDescent="0.35">
      <c r="AI4494" s="221"/>
    </row>
    <row r="4495" spans="35:35" x14ac:dyDescent="0.35">
      <c r="AI4495" s="221"/>
    </row>
    <row r="4496" spans="35:35" x14ac:dyDescent="0.35">
      <c r="AI4496" s="221"/>
    </row>
    <row r="4497" spans="35:35" x14ac:dyDescent="0.35">
      <c r="AI4497" s="221"/>
    </row>
    <row r="4498" spans="35:35" x14ac:dyDescent="0.35">
      <c r="AI4498" s="221"/>
    </row>
    <row r="4499" spans="35:35" x14ac:dyDescent="0.35">
      <c r="AI4499" s="221"/>
    </row>
    <row r="4500" spans="35:35" x14ac:dyDescent="0.35">
      <c r="AI4500" s="221"/>
    </row>
    <row r="4501" spans="35:35" x14ac:dyDescent="0.35">
      <c r="AI4501" s="221"/>
    </row>
    <row r="4502" spans="35:35" x14ac:dyDescent="0.35">
      <c r="AI4502" s="221"/>
    </row>
    <row r="4503" spans="35:35" x14ac:dyDescent="0.35">
      <c r="AI4503" s="221"/>
    </row>
    <row r="4504" spans="35:35" x14ac:dyDescent="0.35">
      <c r="AI4504" s="221"/>
    </row>
    <row r="4505" spans="35:35" x14ac:dyDescent="0.35">
      <c r="AI4505" s="221"/>
    </row>
    <row r="4506" spans="35:35" x14ac:dyDescent="0.35">
      <c r="AI4506" s="221"/>
    </row>
    <row r="4507" spans="35:35" x14ac:dyDescent="0.35">
      <c r="AI4507" s="221"/>
    </row>
    <row r="4508" spans="35:35" x14ac:dyDescent="0.35">
      <c r="AI4508" s="221"/>
    </row>
    <row r="4509" spans="35:35" x14ac:dyDescent="0.35">
      <c r="AI4509" s="221"/>
    </row>
    <row r="4510" spans="35:35" x14ac:dyDescent="0.35">
      <c r="AI4510" s="221"/>
    </row>
    <row r="4511" spans="35:35" x14ac:dyDescent="0.35">
      <c r="AI4511" s="221"/>
    </row>
    <row r="4512" spans="35:35" x14ac:dyDescent="0.35">
      <c r="AI4512" s="221"/>
    </row>
    <row r="4513" spans="35:35" x14ac:dyDescent="0.35">
      <c r="AI4513" s="221"/>
    </row>
    <row r="4514" spans="35:35" x14ac:dyDescent="0.35">
      <c r="AI4514" s="221"/>
    </row>
    <row r="4515" spans="35:35" x14ac:dyDescent="0.35">
      <c r="AI4515" s="221"/>
    </row>
    <row r="4516" spans="35:35" x14ac:dyDescent="0.35">
      <c r="AI4516" s="221"/>
    </row>
    <row r="4517" spans="35:35" x14ac:dyDescent="0.35">
      <c r="AI4517" s="221"/>
    </row>
    <row r="4518" spans="35:35" x14ac:dyDescent="0.35">
      <c r="AI4518" s="221"/>
    </row>
    <row r="4519" spans="35:35" x14ac:dyDescent="0.35">
      <c r="AI4519" s="221"/>
    </row>
    <row r="4520" spans="35:35" x14ac:dyDescent="0.35">
      <c r="AI4520" s="221"/>
    </row>
    <row r="4521" spans="35:35" x14ac:dyDescent="0.35">
      <c r="AI4521" s="221"/>
    </row>
    <row r="4522" spans="35:35" x14ac:dyDescent="0.35">
      <c r="AI4522" s="221"/>
    </row>
    <row r="4523" spans="35:35" x14ac:dyDescent="0.35">
      <c r="AI4523" s="221"/>
    </row>
    <row r="4524" spans="35:35" x14ac:dyDescent="0.35">
      <c r="AI4524" s="221"/>
    </row>
    <row r="4525" spans="35:35" x14ac:dyDescent="0.35">
      <c r="AI4525" s="221"/>
    </row>
    <row r="4526" spans="35:35" x14ac:dyDescent="0.35">
      <c r="AI4526" s="221"/>
    </row>
    <row r="4527" spans="35:35" x14ac:dyDescent="0.35">
      <c r="AI4527" s="221"/>
    </row>
    <row r="4528" spans="35:35" x14ac:dyDescent="0.35">
      <c r="AI4528" s="221"/>
    </row>
    <row r="4529" spans="35:35" x14ac:dyDescent="0.35">
      <c r="AI4529" s="221"/>
    </row>
    <row r="4530" spans="35:35" x14ac:dyDescent="0.35">
      <c r="AI4530" s="221"/>
    </row>
    <row r="4531" spans="35:35" x14ac:dyDescent="0.35">
      <c r="AI4531" s="221"/>
    </row>
    <row r="4532" spans="35:35" x14ac:dyDescent="0.35">
      <c r="AI4532" s="221"/>
    </row>
    <row r="4533" spans="35:35" x14ac:dyDescent="0.35">
      <c r="AI4533" s="221"/>
    </row>
    <row r="4534" spans="35:35" x14ac:dyDescent="0.35">
      <c r="AI4534" s="221"/>
    </row>
    <row r="4535" spans="35:35" x14ac:dyDescent="0.35">
      <c r="AI4535" s="221"/>
    </row>
    <row r="4536" spans="35:35" x14ac:dyDescent="0.35">
      <c r="AI4536" s="221"/>
    </row>
    <row r="4537" spans="35:35" x14ac:dyDescent="0.35">
      <c r="AI4537" s="221"/>
    </row>
    <row r="4538" spans="35:35" x14ac:dyDescent="0.35">
      <c r="AI4538" s="221"/>
    </row>
    <row r="4539" spans="35:35" x14ac:dyDescent="0.35">
      <c r="AI4539" s="221"/>
    </row>
    <row r="4540" spans="35:35" x14ac:dyDescent="0.35">
      <c r="AI4540" s="221"/>
    </row>
    <row r="4541" spans="35:35" x14ac:dyDescent="0.35">
      <c r="AI4541" s="221"/>
    </row>
    <row r="4542" spans="35:35" x14ac:dyDescent="0.35">
      <c r="AI4542" s="221"/>
    </row>
    <row r="4543" spans="35:35" x14ac:dyDescent="0.35">
      <c r="AI4543" s="221"/>
    </row>
    <row r="4544" spans="35:35" x14ac:dyDescent="0.35">
      <c r="AI4544" s="221"/>
    </row>
    <row r="4545" spans="35:35" x14ac:dyDescent="0.35">
      <c r="AI4545" s="221"/>
    </row>
    <row r="4546" spans="35:35" x14ac:dyDescent="0.35">
      <c r="AI4546" s="221"/>
    </row>
    <row r="4547" spans="35:35" x14ac:dyDescent="0.35">
      <c r="AI4547" s="221"/>
    </row>
    <row r="4548" spans="35:35" x14ac:dyDescent="0.35">
      <c r="AI4548" s="221"/>
    </row>
    <row r="4549" spans="35:35" x14ac:dyDescent="0.35">
      <c r="AI4549" s="221"/>
    </row>
    <row r="4550" spans="35:35" x14ac:dyDescent="0.35">
      <c r="AI4550" s="221"/>
    </row>
    <row r="4551" spans="35:35" x14ac:dyDescent="0.35">
      <c r="AI4551" s="221"/>
    </row>
    <row r="4552" spans="35:35" x14ac:dyDescent="0.35">
      <c r="AI4552" s="221"/>
    </row>
    <row r="4553" spans="35:35" x14ac:dyDescent="0.35">
      <c r="AI4553" s="221"/>
    </row>
    <row r="4554" spans="35:35" x14ac:dyDescent="0.35">
      <c r="AI4554" s="221"/>
    </row>
    <row r="4555" spans="35:35" x14ac:dyDescent="0.35">
      <c r="AI4555" s="221"/>
    </row>
    <row r="4556" spans="35:35" x14ac:dyDescent="0.35">
      <c r="AI4556" s="221"/>
    </row>
    <row r="4557" spans="35:35" x14ac:dyDescent="0.35">
      <c r="AI4557" s="221"/>
    </row>
    <row r="4558" spans="35:35" x14ac:dyDescent="0.35">
      <c r="AI4558" s="221"/>
    </row>
    <row r="4559" spans="35:35" x14ac:dyDescent="0.35">
      <c r="AI4559" s="221"/>
    </row>
    <row r="4560" spans="35:35" x14ac:dyDescent="0.35">
      <c r="AI4560" s="221"/>
    </row>
    <row r="4561" spans="35:35" x14ac:dyDescent="0.35">
      <c r="AI4561" s="221"/>
    </row>
    <row r="4562" spans="35:35" x14ac:dyDescent="0.35">
      <c r="AI4562" s="221"/>
    </row>
    <row r="4563" spans="35:35" x14ac:dyDescent="0.35">
      <c r="AI4563" s="221"/>
    </row>
    <row r="4564" spans="35:35" x14ac:dyDescent="0.35">
      <c r="AI4564" s="221"/>
    </row>
    <row r="4565" spans="35:35" x14ac:dyDescent="0.35">
      <c r="AI4565" s="221"/>
    </row>
    <row r="4566" spans="35:35" x14ac:dyDescent="0.35">
      <c r="AI4566" s="221"/>
    </row>
    <row r="4567" spans="35:35" x14ac:dyDescent="0.35">
      <c r="AI4567" s="221"/>
    </row>
    <row r="4568" spans="35:35" x14ac:dyDescent="0.35">
      <c r="AI4568" s="221"/>
    </row>
    <row r="4569" spans="35:35" x14ac:dyDescent="0.35">
      <c r="AI4569" s="221"/>
    </row>
    <row r="4570" spans="35:35" x14ac:dyDescent="0.35">
      <c r="AI4570" s="221"/>
    </row>
    <row r="4571" spans="35:35" x14ac:dyDescent="0.35">
      <c r="AI4571" s="221"/>
    </row>
    <row r="4572" spans="35:35" x14ac:dyDescent="0.35">
      <c r="AI4572" s="221"/>
    </row>
    <row r="4573" spans="35:35" x14ac:dyDescent="0.35">
      <c r="AI4573" s="221"/>
    </row>
    <row r="4574" spans="35:35" x14ac:dyDescent="0.35">
      <c r="AI4574" s="221"/>
    </row>
    <row r="4575" spans="35:35" x14ac:dyDescent="0.35">
      <c r="AI4575" s="221"/>
    </row>
    <row r="4576" spans="35:35" x14ac:dyDescent="0.35">
      <c r="AI4576" s="221"/>
    </row>
    <row r="4577" spans="35:35" x14ac:dyDescent="0.35">
      <c r="AI4577" s="221"/>
    </row>
    <row r="4578" spans="35:35" x14ac:dyDescent="0.35">
      <c r="AI4578" s="221"/>
    </row>
    <row r="4579" spans="35:35" x14ac:dyDescent="0.35">
      <c r="AI4579" s="221"/>
    </row>
    <row r="4580" spans="35:35" x14ac:dyDescent="0.35">
      <c r="AI4580" s="221"/>
    </row>
    <row r="4581" spans="35:35" x14ac:dyDescent="0.35">
      <c r="AI4581" s="221"/>
    </row>
    <row r="4582" spans="35:35" x14ac:dyDescent="0.35">
      <c r="AI4582" s="221"/>
    </row>
    <row r="4583" spans="35:35" x14ac:dyDescent="0.35">
      <c r="AI4583" s="221"/>
    </row>
    <row r="4584" spans="35:35" x14ac:dyDescent="0.35">
      <c r="AI4584" s="221"/>
    </row>
    <row r="4585" spans="35:35" x14ac:dyDescent="0.35">
      <c r="AI4585" s="221"/>
    </row>
    <row r="4586" spans="35:35" x14ac:dyDescent="0.35">
      <c r="AI4586" s="221"/>
    </row>
    <row r="4587" spans="35:35" x14ac:dyDescent="0.35">
      <c r="AI4587" s="221"/>
    </row>
    <row r="4588" spans="35:35" x14ac:dyDescent="0.35">
      <c r="AI4588" s="221"/>
    </row>
    <row r="4589" spans="35:35" x14ac:dyDescent="0.35">
      <c r="AI4589" s="221"/>
    </row>
    <row r="4590" spans="35:35" x14ac:dyDescent="0.35">
      <c r="AI4590" s="221"/>
    </row>
    <row r="4591" spans="35:35" x14ac:dyDescent="0.35">
      <c r="AI4591" s="221"/>
    </row>
    <row r="4592" spans="35:35" x14ac:dyDescent="0.35">
      <c r="AI4592" s="221"/>
    </row>
    <row r="4593" spans="35:35" x14ac:dyDescent="0.35">
      <c r="AI4593" s="221"/>
    </row>
    <row r="4594" spans="35:35" x14ac:dyDescent="0.35">
      <c r="AI4594" s="221"/>
    </row>
    <row r="4595" spans="35:35" x14ac:dyDescent="0.35">
      <c r="AI4595" s="221"/>
    </row>
    <row r="4596" spans="35:35" x14ac:dyDescent="0.35">
      <c r="AI4596" s="221"/>
    </row>
    <row r="4597" spans="35:35" x14ac:dyDescent="0.35">
      <c r="AI4597" s="221"/>
    </row>
    <row r="4598" spans="35:35" x14ac:dyDescent="0.35">
      <c r="AI4598" s="221"/>
    </row>
    <row r="4599" spans="35:35" x14ac:dyDescent="0.35">
      <c r="AI4599" s="221"/>
    </row>
    <row r="4600" spans="35:35" x14ac:dyDescent="0.35">
      <c r="AI4600" s="221"/>
    </row>
    <row r="4601" spans="35:35" x14ac:dyDescent="0.35">
      <c r="AI4601" s="221"/>
    </row>
    <row r="4602" spans="35:35" x14ac:dyDescent="0.35">
      <c r="AI4602" s="221"/>
    </row>
    <row r="4603" spans="35:35" x14ac:dyDescent="0.35">
      <c r="AI4603" s="221"/>
    </row>
    <row r="4604" spans="35:35" x14ac:dyDescent="0.35">
      <c r="AI4604" s="221"/>
    </row>
    <row r="4605" spans="35:35" x14ac:dyDescent="0.35">
      <c r="AI4605" s="221"/>
    </row>
    <row r="4606" spans="35:35" x14ac:dyDescent="0.35">
      <c r="AI4606" s="221"/>
    </row>
    <row r="4607" spans="35:35" x14ac:dyDescent="0.35">
      <c r="AI4607" s="221"/>
    </row>
    <row r="4608" spans="35:35" x14ac:dyDescent="0.35">
      <c r="AI4608" s="221"/>
    </row>
    <row r="4609" spans="35:35" x14ac:dyDescent="0.35">
      <c r="AI4609" s="221"/>
    </row>
    <row r="4610" spans="35:35" x14ac:dyDescent="0.35">
      <c r="AI4610" s="221"/>
    </row>
    <row r="4611" spans="35:35" x14ac:dyDescent="0.35">
      <c r="AI4611" s="221"/>
    </row>
    <row r="4612" spans="35:35" x14ac:dyDescent="0.35">
      <c r="AI4612" s="221"/>
    </row>
    <row r="4613" spans="35:35" x14ac:dyDescent="0.35">
      <c r="AI4613" s="221"/>
    </row>
    <row r="4614" spans="35:35" x14ac:dyDescent="0.35">
      <c r="AI4614" s="221"/>
    </row>
    <row r="4615" spans="35:35" x14ac:dyDescent="0.35">
      <c r="AI4615" s="221"/>
    </row>
    <row r="4616" spans="35:35" x14ac:dyDescent="0.35">
      <c r="AI4616" s="221"/>
    </row>
    <row r="4617" spans="35:35" x14ac:dyDescent="0.35">
      <c r="AI4617" s="221"/>
    </row>
    <row r="4618" spans="35:35" x14ac:dyDescent="0.35">
      <c r="AI4618" s="221"/>
    </row>
    <row r="4619" spans="35:35" x14ac:dyDescent="0.35">
      <c r="AI4619" s="221"/>
    </row>
    <row r="4620" spans="35:35" x14ac:dyDescent="0.35">
      <c r="AI4620" s="221"/>
    </row>
    <row r="4621" spans="35:35" x14ac:dyDescent="0.35">
      <c r="AI4621" s="221"/>
    </row>
    <row r="4622" spans="35:35" x14ac:dyDescent="0.35">
      <c r="AI4622" s="221"/>
    </row>
    <row r="4623" spans="35:35" x14ac:dyDescent="0.35">
      <c r="AI4623" s="221"/>
    </row>
    <row r="4624" spans="35:35" x14ac:dyDescent="0.35">
      <c r="AI4624" s="221"/>
    </row>
    <row r="4625" spans="35:35" x14ac:dyDescent="0.35">
      <c r="AI4625" s="221"/>
    </row>
    <row r="4626" spans="35:35" x14ac:dyDescent="0.35">
      <c r="AI4626" s="221"/>
    </row>
    <row r="4627" spans="35:35" x14ac:dyDescent="0.35">
      <c r="AI4627" s="221"/>
    </row>
    <row r="4628" spans="35:35" x14ac:dyDescent="0.35">
      <c r="AI4628" s="221"/>
    </row>
    <row r="4629" spans="35:35" x14ac:dyDescent="0.35">
      <c r="AI4629" s="221"/>
    </row>
    <row r="4630" spans="35:35" x14ac:dyDescent="0.35">
      <c r="AI4630" s="221"/>
    </row>
    <row r="4631" spans="35:35" x14ac:dyDescent="0.35">
      <c r="AI4631" s="221"/>
    </row>
    <row r="4632" spans="35:35" x14ac:dyDescent="0.35">
      <c r="AI4632" s="221"/>
    </row>
    <row r="4633" spans="35:35" x14ac:dyDescent="0.35">
      <c r="AI4633" s="221"/>
    </row>
    <row r="4634" spans="35:35" x14ac:dyDescent="0.35">
      <c r="AI4634" s="221"/>
    </row>
    <row r="4635" spans="35:35" x14ac:dyDescent="0.35">
      <c r="AI4635" s="221"/>
    </row>
    <row r="4636" spans="35:35" x14ac:dyDescent="0.35">
      <c r="AI4636" s="221"/>
    </row>
    <row r="4637" spans="35:35" x14ac:dyDescent="0.35">
      <c r="AI4637" s="221"/>
    </row>
    <row r="4638" spans="35:35" x14ac:dyDescent="0.35">
      <c r="AI4638" s="221"/>
    </row>
    <row r="4639" spans="35:35" x14ac:dyDescent="0.35">
      <c r="AI4639" s="221"/>
    </row>
    <row r="4640" spans="35:35" x14ac:dyDescent="0.35">
      <c r="AI4640" s="221"/>
    </row>
    <row r="4641" spans="35:35" x14ac:dyDescent="0.35">
      <c r="AI4641" s="221"/>
    </row>
    <row r="4642" spans="35:35" x14ac:dyDescent="0.35">
      <c r="AI4642" s="221"/>
    </row>
    <row r="4643" spans="35:35" x14ac:dyDescent="0.35">
      <c r="AI4643" s="221"/>
    </row>
    <row r="4644" spans="35:35" x14ac:dyDescent="0.35">
      <c r="AI4644" s="221"/>
    </row>
    <row r="4645" spans="35:35" x14ac:dyDescent="0.35">
      <c r="AI4645" s="221"/>
    </row>
    <row r="4646" spans="35:35" x14ac:dyDescent="0.35">
      <c r="AI4646" s="221"/>
    </row>
    <row r="4647" spans="35:35" x14ac:dyDescent="0.35">
      <c r="AI4647" s="221"/>
    </row>
    <row r="4648" spans="35:35" x14ac:dyDescent="0.35">
      <c r="AI4648" s="221"/>
    </row>
    <row r="4649" spans="35:35" x14ac:dyDescent="0.35">
      <c r="AI4649" s="221"/>
    </row>
    <row r="4650" spans="35:35" x14ac:dyDescent="0.35">
      <c r="AI4650" s="221"/>
    </row>
    <row r="4651" spans="35:35" x14ac:dyDescent="0.35">
      <c r="AI4651" s="221"/>
    </row>
    <row r="4652" spans="35:35" x14ac:dyDescent="0.35">
      <c r="AI4652" s="221"/>
    </row>
    <row r="4653" spans="35:35" x14ac:dyDescent="0.35">
      <c r="AI4653" s="221"/>
    </row>
    <row r="4654" spans="35:35" x14ac:dyDescent="0.35">
      <c r="AI4654" s="221"/>
    </row>
    <row r="4655" spans="35:35" x14ac:dyDescent="0.35">
      <c r="AI4655" s="221"/>
    </row>
    <row r="4656" spans="35:35" x14ac:dyDescent="0.35">
      <c r="AI4656" s="221"/>
    </row>
    <row r="4657" spans="35:35" x14ac:dyDescent="0.35">
      <c r="AI4657" s="221"/>
    </row>
    <row r="4658" spans="35:35" x14ac:dyDescent="0.35">
      <c r="AI4658" s="221"/>
    </row>
    <row r="4659" spans="35:35" x14ac:dyDescent="0.35">
      <c r="AI4659" s="221"/>
    </row>
    <row r="4660" spans="35:35" x14ac:dyDescent="0.35">
      <c r="AI4660" s="221"/>
    </row>
    <row r="4661" spans="35:35" x14ac:dyDescent="0.35">
      <c r="AI4661" s="221"/>
    </row>
    <row r="4662" spans="35:35" x14ac:dyDescent="0.35">
      <c r="AI4662" s="221"/>
    </row>
    <row r="4663" spans="35:35" x14ac:dyDescent="0.35">
      <c r="AI4663" s="221"/>
    </row>
    <row r="4664" spans="35:35" x14ac:dyDescent="0.35">
      <c r="AI4664" s="221"/>
    </row>
    <row r="4665" spans="35:35" x14ac:dyDescent="0.35">
      <c r="AI4665" s="221"/>
    </row>
    <row r="4666" spans="35:35" x14ac:dyDescent="0.35">
      <c r="AI4666" s="221"/>
    </row>
    <row r="4667" spans="35:35" x14ac:dyDescent="0.35">
      <c r="AI4667" s="221"/>
    </row>
    <row r="4668" spans="35:35" x14ac:dyDescent="0.35">
      <c r="AI4668" s="221"/>
    </row>
    <row r="4669" spans="35:35" x14ac:dyDescent="0.35">
      <c r="AI4669" s="221"/>
    </row>
    <row r="4670" spans="35:35" x14ac:dyDescent="0.35">
      <c r="AI4670" s="221"/>
    </row>
    <row r="4671" spans="35:35" x14ac:dyDescent="0.35">
      <c r="AI4671" s="221"/>
    </row>
    <row r="4672" spans="35:35" x14ac:dyDescent="0.35">
      <c r="AI4672" s="221"/>
    </row>
    <row r="4673" spans="35:35" x14ac:dyDescent="0.35">
      <c r="AI4673" s="221"/>
    </row>
    <row r="4674" spans="35:35" x14ac:dyDescent="0.35">
      <c r="AI4674" s="221"/>
    </row>
    <row r="4675" spans="35:35" x14ac:dyDescent="0.35">
      <c r="AI4675" s="221"/>
    </row>
    <row r="4676" spans="35:35" x14ac:dyDescent="0.35">
      <c r="AI4676" s="221"/>
    </row>
    <row r="4677" spans="35:35" x14ac:dyDescent="0.35">
      <c r="AI4677" s="221"/>
    </row>
    <row r="4678" spans="35:35" x14ac:dyDescent="0.35">
      <c r="AI4678" s="221"/>
    </row>
    <row r="4679" spans="35:35" x14ac:dyDescent="0.35">
      <c r="AI4679" s="221"/>
    </row>
    <row r="4680" spans="35:35" x14ac:dyDescent="0.35">
      <c r="AI4680" s="221"/>
    </row>
    <row r="4681" spans="35:35" x14ac:dyDescent="0.35">
      <c r="AI4681" s="221"/>
    </row>
    <row r="4682" spans="35:35" x14ac:dyDescent="0.35">
      <c r="AI4682" s="221"/>
    </row>
    <row r="4683" spans="35:35" x14ac:dyDescent="0.35">
      <c r="AI4683" s="221"/>
    </row>
    <row r="4684" spans="35:35" x14ac:dyDescent="0.35">
      <c r="AI4684" s="221"/>
    </row>
    <row r="4685" spans="35:35" x14ac:dyDescent="0.35">
      <c r="AI4685" s="221"/>
    </row>
    <row r="4686" spans="35:35" x14ac:dyDescent="0.35">
      <c r="AI4686" s="221"/>
    </row>
    <row r="4687" spans="35:35" x14ac:dyDescent="0.35">
      <c r="AI4687" s="221"/>
    </row>
    <row r="4688" spans="35:35" x14ac:dyDescent="0.35">
      <c r="AI4688" s="221"/>
    </row>
    <row r="4689" spans="35:35" x14ac:dyDescent="0.35">
      <c r="AI4689" s="221"/>
    </row>
    <row r="4690" spans="35:35" x14ac:dyDescent="0.35">
      <c r="AI4690" s="221"/>
    </row>
    <row r="4691" spans="35:35" x14ac:dyDescent="0.35">
      <c r="AI4691" s="221"/>
    </row>
    <row r="4692" spans="35:35" x14ac:dyDescent="0.35">
      <c r="AI4692" s="221"/>
    </row>
    <row r="4693" spans="35:35" x14ac:dyDescent="0.35">
      <c r="AI4693" s="221"/>
    </row>
    <row r="4694" spans="35:35" x14ac:dyDescent="0.35">
      <c r="AI4694" s="221"/>
    </row>
    <row r="4695" spans="35:35" x14ac:dyDescent="0.35">
      <c r="AI4695" s="221"/>
    </row>
    <row r="4696" spans="35:35" x14ac:dyDescent="0.35">
      <c r="AI4696" s="221"/>
    </row>
    <row r="4697" spans="35:35" x14ac:dyDescent="0.35">
      <c r="AI4697" s="221"/>
    </row>
    <row r="4698" spans="35:35" x14ac:dyDescent="0.35">
      <c r="AI4698" s="221"/>
    </row>
    <row r="4699" spans="35:35" x14ac:dyDescent="0.35">
      <c r="AI4699" s="221"/>
    </row>
    <row r="4700" spans="35:35" x14ac:dyDescent="0.35">
      <c r="AI4700" s="221"/>
    </row>
    <row r="4701" spans="35:35" x14ac:dyDescent="0.35">
      <c r="AI4701" s="221"/>
    </row>
    <row r="4702" spans="35:35" x14ac:dyDescent="0.35">
      <c r="AI4702" s="221"/>
    </row>
    <row r="4703" spans="35:35" x14ac:dyDescent="0.35">
      <c r="AI4703" s="221"/>
    </row>
    <row r="4704" spans="35:35" x14ac:dyDescent="0.35">
      <c r="AI4704" s="221"/>
    </row>
    <row r="4705" spans="35:35" x14ac:dyDescent="0.35">
      <c r="AI4705" s="221"/>
    </row>
    <row r="4706" spans="35:35" x14ac:dyDescent="0.35">
      <c r="AI4706" s="221"/>
    </row>
    <row r="4707" spans="35:35" x14ac:dyDescent="0.35">
      <c r="AI4707" s="221"/>
    </row>
    <row r="4708" spans="35:35" x14ac:dyDescent="0.35">
      <c r="AI4708" s="221"/>
    </row>
    <row r="4709" spans="35:35" x14ac:dyDescent="0.35">
      <c r="AI4709" s="221"/>
    </row>
    <row r="4710" spans="35:35" x14ac:dyDescent="0.35">
      <c r="AI4710" s="221"/>
    </row>
    <row r="4711" spans="35:35" x14ac:dyDescent="0.35">
      <c r="AI4711" s="221"/>
    </row>
    <row r="4712" spans="35:35" x14ac:dyDescent="0.35">
      <c r="AI4712" s="221"/>
    </row>
    <row r="4713" spans="35:35" x14ac:dyDescent="0.35">
      <c r="AI4713" s="221"/>
    </row>
    <row r="4714" spans="35:35" x14ac:dyDescent="0.35">
      <c r="AI4714" s="221"/>
    </row>
    <row r="4715" spans="35:35" x14ac:dyDescent="0.35">
      <c r="AI4715" s="221"/>
    </row>
    <row r="4716" spans="35:35" x14ac:dyDescent="0.35">
      <c r="AI4716" s="221"/>
    </row>
    <row r="4717" spans="35:35" x14ac:dyDescent="0.35">
      <c r="AI4717" s="221"/>
    </row>
    <row r="4718" spans="35:35" x14ac:dyDescent="0.35">
      <c r="AI4718" s="221"/>
    </row>
    <row r="4719" spans="35:35" x14ac:dyDescent="0.35">
      <c r="AI4719" s="221"/>
    </row>
    <row r="4720" spans="35:35" x14ac:dyDescent="0.35">
      <c r="AI4720" s="221"/>
    </row>
    <row r="4721" spans="35:35" x14ac:dyDescent="0.35">
      <c r="AI4721" s="221"/>
    </row>
    <row r="4722" spans="35:35" x14ac:dyDescent="0.35">
      <c r="AI4722" s="221"/>
    </row>
    <row r="4723" spans="35:35" x14ac:dyDescent="0.35">
      <c r="AI4723" s="221"/>
    </row>
    <row r="4724" spans="35:35" x14ac:dyDescent="0.35">
      <c r="AI4724" s="221"/>
    </row>
    <row r="4725" spans="35:35" x14ac:dyDescent="0.35">
      <c r="AI4725" s="221"/>
    </row>
    <row r="4726" spans="35:35" x14ac:dyDescent="0.35">
      <c r="AI4726" s="221"/>
    </row>
    <row r="4727" spans="35:35" x14ac:dyDescent="0.35">
      <c r="AI4727" s="221"/>
    </row>
    <row r="4728" spans="35:35" x14ac:dyDescent="0.35">
      <c r="AI4728" s="221"/>
    </row>
    <row r="4729" spans="35:35" x14ac:dyDescent="0.35">
      <c r="AI4729" s="221"/>
    </row>
    <row r="4730" spans="35:35" x14ac:dyDescent="0.35">
      <c r="AI4730" s="221"/>
    </row>
    <row r="4731" spans="35:35" x14ac:dyDescent="0.35">
      <c r="AI4731" s="221"/>
    </row>
    <row r="4732" spans="35:35" x14ac:dyDescent="0.35">
      <c r="AI4732" s="221"/>
    </row>
    <row r="4733" spans="35:35" x14ac:dyDescent="0.35">
      <c r="AI4733" s="221"/>
    </row>
    <row r="4734" spans="35:35" x14ac:dyDescent="0.35">
      <c r="AI4734" s="221"/>
    </row>
    <row r="4735" spans="35:35" x14ac:dyDescent="0.35">
      <c r="AI4735" s="221"/>
    </row>
    <row r="4736" spans="35:35" x14ac:dyDescent="0.35">
      <c r="AI4736" s="221"/>
    </row>
    <row r="4737" spans="35:35" x14ac:dyDescent="0.35">
      <c r="AI4737" s="221"/>
    </row>
    <row r="4738" spans="35:35" x14ac:dyDescent="0.35">
      <c r="AI4738" s="221"/>
    </row>
    <row r="4739" spans="35:35" x14ac:dyDescent="0.35">
      <c r="AI4739" s="221"/>
    </row>
    <row r="4740" spans="35:35" x14ac:dyDescent="0.35">
      <c r="AI4740" s="221"/>
    </row>
    <row r="4741" spans="35:35" x14ac:dyDescent="0.35">
      <c r="AI4741" s="221"/>
    </row>
    <row r="4742" spans="35:35" x14ac:dyDescent="0.35">
      <c r="AI4742" s="221"/>
    </row>
    <row r="4743" spans="35:35" x14ac:dyDescent="0.35">
      <c r="AI4743" s="221"/>
    </row>
    <row r="4744" spans="35:35" x14ac:dyDescent="0.35">
      <c r="AI4744" s="221"/>
    </row>
    <row r="4745" spans="35:35" x14ac:dyDescent="0.35">
      <c r="AI4745" s="221"/>
    </row>
    <row r="4746" spans="35:35" x14ac:dyDescent="0.35">
      <c r="AI4746" s="221"/>
    </row>
    <row r="4747" spans="35:35" x14ac:dyDescent="0.35">
      <c r="AI4747" s="221"/>
    </row>
    <row r="4748" spans="35:35" x14ac:dyDescent="0.35">
      <c r="AI4748" s="221"/>
    </row>
    <row r="4749" spans="35:35" x14ac:dyDescent="0.35">
      <c r="AI4749" s="221"/>
    </row>
    <row r="4750" spans="35:35" x14ac:dyDescent="0.35">
      <c r="AI4750" s="221"/>
    </row>
    <row r="4751" spans="35:35" x14ac:dyDescent="0.35">
      <c r="AI4751" s="221"/>
    </row>
    <row r="4752" spans="35:35" x14ac:dyDescent="0.35">
      <c r="AI4752" s="221"/>
    </row>
    <row r="4753" spans="35:35" x14ac:dyDescent="0.35">
      <c r="AI4753" s="221"/>
    </row>
    <row r="4754" spans="35:35" x14ac:dyDescent="0.35">
      <c r="AI4754" s="221"/>
    </row>
    <row r="4755" spans="35:35" x14ac:dyDescent="0.35">
      <c r="AI4755" s="221"/>
    </row>
    <row r="4756" spans="35:35" x14ac:dyDescent="0.35">
      <c r="AI4756" s="221"/>
    </row>
    <row r="4757" spans="35:35" x14ac:dyDescent="0.35">
      <c r="AI4757" s="221"/>
    </row>
    <row r="4758" spans="35:35" x14ac:dyDescent="0.35">
      <c r="AI4758" s="221"/>
    </row>
    <row r="4759" spans="35:35" x14ac:dyDescent="0.35">
      <c r="AI4759" s="221"/>
    </row>
    <row r="4760" spans="35:35" x14ac:dyDescent="0.35">
      <c r="AI4760" s="221"/>
    </row>
    <row r="4761" spans="35:35" x14ac:dyDescent="0.35">
      <c r="AI4761" s="221"/>
    </row>
    <row r="4762" spans="35:35" x14ac:dyDescent="0.35">
      <c r="AI4762" s="221"/>
    </row>
    <row r="4763" spans="35:35" x14ac:dyDescent="0.35">
      <c r="AI4763" s="221"/>
    </row>
    <row r="4764" spans="35:35" x14ac:dyDescent="0.35">
      <c r="AI4764" s="221"/>
    </row>
    <row r="4765" spans="35:35" x14ac:dyDescent="0.35">
      <c r="AI4765" s="221"/>
    </row>
    <row r="4766" spans="35:35" x14ac:dyDescent="0.35">
      <c r="AI4766" s="221"/>
    </row>
    <row r="4767" spans="35:35" x14ac:dyDescent="0.35">
      <c r="AI4767" s="221"/>
    </row>
    <row r="4768" spans="35:35" x14ac:dyDescent="0.35">
      <c r="AI4768" s="221"/>
    </row>
    <row r="4769" spans="35:35" x14ac:dyDescent="0.35">
      <c r="AI4769" s="221"/>
    </row>
    <row r="4770" spans="35:35" x14ac:dyDescent="0.35">
      <c r="AI4770" s="221"/>
    </row>
  </sheetData>
  <sheetProtection algorithmName="SHA-512" hashValue="j63BMAUwFLR4bXcxEMoRvagJzOzzVjwuKWFohElLDzaepWX7JfyYhryLz3ah0ZuAv8SnKZ7Oy9JfsHuayZ4Wsw==" saltValue="m3Z312FUAw4LOoo8Y8TLbA==" spinCount="100000" sheet="1" objects="1" scenarios="1"/>
  <autoFilter ref="A3:P734" xr:uid="{CC826554-5121-460B-A34C-3E963EDAB478}"/>
  <mergeCells count="6">
    <mergeCell ref="BN2:BV2"/>
    <mergeCell ref="S2:AA2"/>
    <mergeCell ref="AB2:AJ2"/>
    <mergeCell ref="AL2:AT2"/>
    <mergeCell ref="AU2:BC2"/>
    <mergeCell ref="BE2:B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177C-96A1-4534-9FB0-C516B55E2F04}">
  <dimension ref="A1:R734"/>
  <sheetViews>
    <sheetView workbookViewId="0">
      <selection activeCell="R21" sqref="R21"/>
    </sheetView>
  </sheetViews>
  <sheetFormatPr defaultRowHeight="15.5" x14ac:dyDescent="0.35"/>
  <sheetData>
    <row r="1" spans="1:18" x14ac:dyDescent="0.35">
      <c r="A1" s="298" t="s">
        <v>971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x14ac:dyDescent="0.35">
      <c r="A2" s="403">
        <v>0.5</v>
      </c>
      <c r="B2" s="404"/>
      <c r="C2" s="404"/>
      <c r="D2" s="404"/>
      <c r="E2" s="404"/>
      <c r="F2" s="404"/>
      <c r="G2" s="404"/>
      <c r="H2" s="404"/>
      <c r="I2" s="405"/>
      <c r="J2" s="403">
        <v>0.8</v>
      </c>
      <c r="K2" s="404"/>
      <c r="L2" s="404"/>
      <c r="M2" s="404"/>
      <c r="N2" s="404"/>
      <c r="O2" s="404"/>
      <c r="P2" s="404"/>
      <c r="Q2" s="404"/>
      <c r="R2" s="405"/>
    </row>
    <row r="3" spans="1:18" x14ac:dyDescent="0.35">
      <c r="A3" s="371" t="s">
        <v>955</v>
      </c>
      <c r="B3" s="372" t="s">
        <v>956</v>
      </c>
      <c r="C3" s="373">
        <v>9</v>
      </c>
      <c r="D3" s="373">
        <v>10</v>
      </c>
      <c r="E3" s="373">
        <v>11</v>
      </c>
      <c r="F3" s="373">
        <v>12</v>
      </c>
      <c r="G3" s="373">
        <v>13</v>
      </c>
      <c r="H3" s="373">
        <v>14</v>
      </c>
      <c r="I3" s="374">
        <v>15</v>
      </c>
      <c r="J3" s="375" t="s">
        <v>955</v>
      </c>
      <c r="K3" s="372" t="s">
        <v>956</v>
      </c>
      <c r="L3" s="373">
        <v>9</v>
      </c>
      <c r="M3" s="373">
        <v>10</v>
      </c>
      <c r="N3" s="373">
        <v>11</v>
      </c>
      <c r="O3" s="373">
        <v>12</v>
      </c>
      <c r="P3" s="376">
        <v>13</v>
      </c>
      <c r="Q3" s="373">
        <v>14</v>
      </c>
      <c r="R3" s="374">
        <v>15</v>
      </c>
    </row>
    <row r="4" spans="1:18" x14ac:dyDescent="0.35">
      <c r="A4" s="378"/>
      <c r="B4" s="379"/>
      <c r="C4" s="379"/>
      <c r="D4" s="379"/>
      <c r="E4" s="379"/>
      <c r="F4" s="379"/>
      <c r="G4" s="379"/>
      <c r="H4" s="379"/>
      <c r="I4" s="380"/>
      <c r="J4" s="378"/>
      <c r="K4" s="379"/>
      <c r="L4" s="379"/>
      <c r="M4" s="379"/>
      <c r="N4" s="379"/>
      <c r="O4" s="379"/>
      <c r="P4" s="379"/>
      <c r="Q4" s="379"/>
      <c r="R4" s="380"/>
    </row>
    <row r="5" spans="1:18" x14ac:dyDescent="0.35">
      <c r="A5" s="378"/>
      <c r="B5" s="379"/>
      <c r="C5" s="379"/>
      <c r="D5" s="379"/>
      <c r="E5" s="379"/>
      <c r="F5" s="379"/>
      <c r="G5" s="379"/>
      <c r="H5" s="379"/>
      <c r="I5" s="380"/>
      <c r="J5" s="378"/>
      <c r="K5" s="379"/>
      <c r="L5" s="379"/>
      <c r="M5" s="379"/>
      <c r="N5" s="379"/>
      <c r="O5" s="379"/>
      <c r="P5" s="379"/>
      <c r="Q5" s="379"/>
      <c r="R5" s="380"/>
    </row>
    <row r="6" spans="1:18" x14ac:dyDescent="0.35">
      <c r="A6" s="378"/>
      <c r="B6" s="379"/>
      <c r="C6" s="379"/>
      <c r="D6" s="379"/>
      <c r="E6" s="379"/>
      <c r="F6" s="379"/>
      <c r="G6" s="379"/>
      <c r="H6" s="379"/>
      <c r="I6" s="380"/>
      <c r="J6" s="378"/>
      <c r="K6" s="379"/>
      <c r="L6" s="379"/>
      <c r="M6" s="379"/>
      <c r="N6" s="379"/>
      <c r="O6" s="379"/>
      <c r="P6" s="379"/>
      <c r="Q6" s="379"/>
      <c r="R6" s="380"/>
    </row>
    <row r="7" spans="1:18" x14ac:dyDescent="0.35">
      <c r="A7" s="378"/>
      <c r="B7" s="379"/>
      <c r="C7" s="379"/>
      <c r="D7" s="379"/>
      <c r="E7" s="379"/>
      <c r="F7" s="379"/>
      <c r="G7" s="379"/>
      <c r="H7" s="379"/>
      <c r="I7" s="380"/>
      <c r="J7" s="378"/>
      <c r="K7" s="379"/>
      <c r="L7" s="379"/>
      <c r="M7" s="379"/>
      <c r="N7" s="379"/>
      <c r="O7" s="379"/>
      <c r="P7" s="379"/>
      <c r="Q7" s="379"/>
      <c r="R7" s="380"/>
    </row>
    <row r="8" spans="1:18" x14ac:dyDescent="0.35">
      <c r="A8" s="378"/>
      <c r="B8" s="379"/>
      <c r="C8" s="379"/>
      <c r="D8" s="379"/>
      <c r="E8" s="379"/>
      <c r="F8" s="379"/>
      <c r="G8" s="379"/>
      <c r="H8" s="379"/>
      <c r="I8" s="380"/>
      <c r="J8" s="378"/>
      <c r="K8" s="379"/>
      <c r="L8" s="379"/>
      <c r="M8" s="379"/>
      <c r="N8" s="379"/>
      <c r="O8" s="379"/>
      <c r="P8" s="379"/>
      <c r="Q8" s="379"/>
      <c r="R8" s="380"/>
    </row>
    <row r="9" spans="1:18" x14ac:dyDescent="0.35">
      <c r="A9" s="378"/>
      <c r="B9" s="379"/>
      <c r="C9" s="379"/>
      <c r="D9" s="379"/>
      <c r="E9" s="379"/>
      <c r="F9" s="379"/>
      <c r="G9" s="379"/>
      <c r="H9" s="379"/>
      <c r="I9" s="380"/>
      <c r="J9" s="378"/>
      <c r="K9" s="379"/>
      <c r="L9" s="379"/>
      <c r="M9" s="379"/>
      <c r="N9" s="379"/>
      <c r="O9" s="379"/>
      <c r="P9" s="379"/>
      <c r="Q9" s="379"/>
      <c r="R9" s="380"/>
    </row>
    <row r="10" spans="1:18" x14ac:dyDescent="0.35">
      <c r="A10" s="378"/>
      <c r="B10" s="379"/>
      <c r="C10" s="379"/>
      <c r="D10" s="379"/>
      <c r="E10" s="379"/>
      <c r="F10" s="379"/>
      <c r="G10" s="379"/>
      <c r="H10" s="379"/>
      <c r="I10" s="380"/>
      <c r="J10" s="378"/>
      <c r="K10" s="379"/>
      <c r="L10" s="379"/>
      <c r="M10" s="379"/>
      <c r="N10" s="379"/>
      <c r="O10" s="379"/>
      <c r="P10" s="379"/>
      <c r="Q10" s="379"/>
      <c r="R10" s="380"/>
    </row>
    <row r="11" spans="1:18" x14ac:dyDescent="0.35">
      <c r="A11" s="378"/>
      <c r="B11" s="379"/>
      <c r="C11" s="379"/>
      <c r="D11" s="379"/>
      <c r="E11" s="379"/>
      <c r="F11" s="379"/>
      <c r="G11" s="379"/>
      <c r="H11" s="379"/>
      <c r="I11" s="380"/>
      <c r="J11" s="378"/>
      <c r="K11" s="379"/>
      <c r="L11" s="379"/>
      <c r="M11" s="379"/>
      <c r="N11" s="379"/>
      <c r="O11" s="379"/>
      <c r="P11" s="379"/>
      <c r="Q11" s="379"/>
      <c r="R11" s="380"/>
    </row>
    <row r="12" spans="1:18" x14ac:dyDescent="0.35">
      <c r="A12" s="378"/>
      <c r="B12" s="379"/>
      <c r="C12" s="379"/>
      <c r="D12" s="379"/>
      <c r="E12" s="379"/>
      <c r="F12" s="379"/>
      <c r="G12" s="379"/>
      <c r="H12" s="379"/>
      <c r="I12" s="380"/>
      <c r="J12" s="378"/>
      <c r="K12" s="379"/>
      <c r="L12" s="379"/>
      <c r="M12" s="379"/>
      <c r="N12" s="379"/>
      <c r="O12" s="379"/>
      <c r="P12" s="379"/>
      <c r="Q12" s="379"/>
      <c r="R12" s="380"/>
    </row>
    <row r="13" spans="1:18" x14ac:dyDescent="0.35">
      <c r="A13" s="378"/>
      <c r="B13" s="379"/>
      <c r="C13" s="379"/>
      <c r="D13" s="379"/>
      <c r="E13" s="379"/>
      <c r="F13" s="379"/>
      <c r="G13" s="379"/>
      <c r="H13" s="379"/>
      <c r="I13" s="380"/>
      <c r="J13" s="378"/>
      <c r="K13" s="379"/>
      <c r="L13" s="379"/>
      <c r="M13" s="379"/>
      <c r="N13" s="379"/>
      <c r="O13" s="379"/>
      <c r="P13" s="379"/>
      <c r="Q13" s="379"/>
      <c r="R13" s="380"/>
    </row>
    <row r="14" spans="1:18" x14ac:dyDescent="0.35">
      <c r="A14" s="378"/>
      <c r="B14" s="379"/>
      <c r="C14" s="379"/>
      <c r="D14" s="379"/>
      <c r="E14" s="379"/>
      <c r="F14" s="379"/>
      <c r="G14" s="379"/>
      <c r="H14" s="379"/>
      <c r="I14" s="380"/>
      <c r="J14" s="378"/>
      <c r="K14" s="379"/>
      <c r="L14" s="379"/>
      <c r="M14" s="379"/>
      <c r="N14" s="379"/>
      <c r="O14" s="379"/>
      <c r="P14" s="379"/>
      <c r="Q14" s="379"/>
      <c r="R14" s="380"/>
    </row>
    <row r="15" spans="1:18" x14ac:dyDescent="0.35">
      <c r="A15" s="378"/>
      <c r="B15" s="379"/>
      <c r="C15" s="379"/>
      <c r="D15" s="379"/>
      <c r="E15" s="379"/>
      <c r="F15" s="379"/>
      <c r="G15" s="379"/>
      <c r="H15" s="379"/>
      <c r="I15" s="380"/>
      <c r="J15" s="378"/>
      <c r="K15" s="379"/>
      <c r="L15" s="379"/>
      <c r="M15" s="379"/>
      <c r="N15" s="379"/>
      <c r="O15" s="379"/>
      <c r="P15" s="379"/>
      <c r="Q15" s="379"/>
      <c r="R15" s="380"/>
    </row>
    <row r="16" spans="1:18" x14ac:dyDescent="0.35">
      <c r="A16" s="378"/>
      <c r="B16" s="379"/>
      <c r="C16" s="379"/>
      <c r="D16" s="379"/>
      <c r="E16" s="379"/>
      <c r="F16" s="379"/>
      <c r="G16" s="379"/>
      <c r="H16" s="379"/>
      <c r="I16" s="380"/>
      <c r="J16" s="378"/>
      <c r="K16" s="379"/>
      <c r="L16" s="379"/>
      <c r="M16" s="379"/>
      <c r="N16" s="379"/>
      <c r="O16" s="379"/>
      <c r="P16" s="379"/>
      <c r="Q16" s="379"/>
      <c r="R16" s="380"/>
    </row>
    <row r="17" spans="1:18" x14ac:dyDescent="0.35">
      <c r="A17" s="378"/>
      <c r="B17" s="379"/>
      <c r="C17" s="379"/>
      <c r="D17" s="379"/>
      <c r="E17" s="379"/>
      <c r="F17" s="379"/>
      <c r="G17" s="379"/>
      <c r="H17" s="379"/>
      <c r="I17" s="380"/>
      <c r="J17" s="378"/>
      <c r="K17" s="379"/>
      <c r="L17" s="379"/>
      <c r="M17" s="379"/>
      <c r="N17" s="379"/>
      <c r="O17" s="379"/>
      <c r="P17" s="379"/>
      <c r="Q17" s="379"/>
      <c r="R17" s="380"/>
    </row>
    <row r="18" spans="1:18" x14ac:dyDescent="0.35">
      <c r="A18" s="378"/>
      <c r="B18" s="379"/>
      <c r="C18" s="379"/>
      <c r="D18" s="379"/>
      <c r="E18" s="379"/>
      <c r="F18" s="379"/>
      <c r="G18" s="379"/>
      <c r="H18" s="379"/>
      <c r="I18" s="380"/>
      <c r="J18" s="378"/>
      <c r="K18" s="379"/>
      <c r="L18" s="379"/>
      <c r="M18" s="379"/>
      <c r="N18" s="379"/>
      <c r="O18" s="379"/>
      <c r="P18" s="379"/>
      <c r="Q18" s="379"/>
      <c r="R18" s="380"/>
    </row>
    <row r="19" spans="1:18" x14ac:dyDescent="0.35">
      <c r="A19" s="381"/>
      <c r="B19" s="382"/>
      <c r="C19" s="382"/>
      <c r="D19" s="382"/>
      <c r="E19" s="382"/>
      <c r="F19" s="382"/>
      <c r="G19" s="382"/>
      <c r="H19" s="382"/>
      <c r="I19" s="383"/>
      <c r="J19" s="381"/>
      <c r="K19" s="382"/>
      <c r="L19" s="382"/>
      <c r="M19" s="382"/>
      <c r="N19" s="382"/>
      <c r="O19" s="382"/>
      <c r="P19" s="382"/>
      <c r="Q19" s="382"/>
      <c r="R19" s="383"/>
    </row>
    <row r="20" spans="1:18" x14ac:dyDescent="0.35">
      <c r="A20" s="381"/>
      <c r="B20" s="382"/>
      <c r="C20" s="382"/>
      <c r="D20" s="382"/>
      <c r="E20" s="382"/>
      <c r="F20" s="382"/>
      <c r="G20" s="382"/>
      <c r="H20" s="382"/>
      <c r="I20" s="383"/>
      <c r="J20" s="381"/>
      <c r="K20" s="382"/>
      <c r="L20" s="382"/>
      <c r="M20" s="382"/>
      <c r="N20" s="382"/>
      <c r="O20" s="382"/>
      <c r="P20" s="382"/>
      <c r="Q20" s="382"/>
      <c r="R20" s="383"/>
    </row>
    <row r="21" spans="1:18" x14ac:dyDescent="0.35">
      <c r="A21" s="381"/>
      <c r="B21" s="382"/>
      <c r="C21" s="382"/>
      <c r="D21" s="382"/>
      <c r="E21" s="382"/>
      <c r="F21" s="382"/>
      <c r="G21" s="382"/>
      <c r="H21" s="382"/>
      <c r="I21" s="383"/>
      <c r="J21" s="381"/>
      <c r="K21" s="382"/>
      <c r="L21" s="382"/>
      <c r="M21" s="382"/>
      <c r="N21" s="382"/>
      <c r="O21" s="382"/>
      <c r="P21" s="382"/>
      <c r="Q21" s="382"/>
      <c r="R21" s="383"/>
    </row>
    <row r="22" spans="1:18" x14ac:dyDescent="0.35">
      <c r="A22" s="381"/>
      <c r="B22" s="382"/>
      <c r="C22" s="382"/>
      <c r="D22" s="382"/>
      <c r="E22" s="382"/>
      <c r="F22" s="382"/>
      <c r="G22" s="382"/>
      <c r="H22" s="382"/>
      <c r="I22" s="383"/>
      <c r="J22" s="381"/>
      <c r="K22" s="382"/>
      <c r="L22" s="382"/>
      <c r="M22" s="382"/>
      <c r="N22" s="382"/>
      <c r="O22" s="382"/>
      <c r="P22" s="382"/>
      <c r="Q22" s="382"/>
      <c r="R22" s="383"/>
    </row>
    <row r="23" spans="1:18" x14ac:dyDescent="0.35">
      <c r="A23" s="381"/>
      <c r="B23" s="382"/>
      <c r="C23" s="382"/>
      <c r="D23" s="382"/>
      <c r="E23" s="382"/>
      <c r="F23" s="382"/>
      <c r="G23" s="382"/>
      <c r="H23" s="382"/>
      <c r="I23" s="383"/>
      <c r="J23" s="381"/>
      <c r="K23" s="382"/>
      <c r="L23" s="382"/>
      <c r="M23" s="382"/>
      <c r="N23" s="382"/>
      <c r="O23" s="382"/>
      <c r="P23" s="382"/>
      <c r="Q23" s="382"/>
      <c r="R23" s="383"/>
    </row>
    <row r="24" spans="1:18" x14ac:dyDescent="0.35">
      <c r="A24" s="381"/>
      <c r="B24" s="382"/>
      <c r="C24" s="382"/>
      <c r="D24" s="382"/>
      <c r="E24" s="382"/>
      <c r="F24" s="382"/>
      <c r="G24" s="382"/>
      <c r="H24" s="382"/>
      <c r="I24" s="383"/>
      <c r="J24" s="381"/>
      <c r="K24" s="382"/>
      <c r="L24" s="382"/>
      <c r="M24" s="382"/>
      <c r="N24" s="382"/>
      <c r="O24" s="382"/>
      <c r="P24" s="382"/>
      <c r="Q24" s="382"/>
      <c r="R24" s="383"/>
    </row>
    <row r="25" spans="1:18" x14ac:dyDescent="0.35">
      <c r="A25" s="381"/>
      <c r="B25" s="382"/>
      <c r="C25" s="382"/>
      <c r="D25" s="382"/>
      <c r="E25" s="382"/>
      <c r="F25" s="382"/>
      <c r="G25" s="382"/>
      <c r="H25" s="382"/>
      <c r="I25" s="383"/>
      <c r="J25" s="381"/>
      <c r="K25" s="382"/>
      <c r="L25" s="382"/>
      <c r="M25" s="382"/>
      <c r="N25" s="382"/>
      <c r="O25" s="382"/>
      <c r="P25" s="382"/>
      <c r="Q25" s="382"/>
      <c r="R25" s="383"/>
    </row>
    <row r="26" spans="1:18" x14ac:dyDescent="0.35">
      <c r="A26" s="381"/>
      <c r="B26" s="382"/>
      <c r="C26" s="382"/>
      <c r="D26" s="382"/>
      <c r="E26" s="382"/>
      <c r="F26" s="382"/>
      <c r="G26" s="382"/>
      <c r="H26" s="382"/>
      <c r="I26" s="383"/>
      <c r="J26" s="381"/>
      <c r="K26" s="382"/>
      <c r="L26" s="382"/>
      <c r="M26" s="382"/>
      <c r="N26" s="382"/>
      <c r="O26" s="382"/>
      <c r="P26" s="382"/>
      <c r="Q26" s="382"/>
      <c r="R26" s="383"/>
    </row>
    <row r="27" spans="1:18" x14ac:dyDescent="0.35">
      <c r="A27" s="381"/>
      <c r="B27" s="382"/>
      <c r="C27" s="382"/>
      <c r="D27" s="382"/>
      <c r="E27" s="382"/>
      <c r="F27" s="382"/>
      <c r="G27" s="382"/>
      <c r="H27" s="382"/>
      <c r="I27" s="383"/>
      <c r="J27" s="381"/>
      <c r="K27" s="382"/>
      <c r="L27" s="382"/>
      <c r="M27" s="382"/>
      <c r="N27" s="382"/>
      <c r="O27" s="382"/>
      <c r="P27" s="382"/>
      <c r="Q27" s="382"/>
      <c r="R27" s="383"/>
    </row>
    <row r="28" spans="1:18" x14ac:dyDescent="0.35">
      <c r="A28" s="381"/>
      <c r="B28" s="382"/>
      <c r="C28" s="382"/>
      <c r="D28" s="382"/>
      <c r="E28" s="382"/>
      <c r="F28" s="382"/>
      <c r="G28" s="382"/>
      <c r="H28" s="382"/>
      <c r="I28" s="383"/>
      <c r="J28" s="381"/>
      <c r="K28" s="382"/>
      <c r="L28" s="382"/>
      <c r="M28" s="382"/>
      <c r="N28" s="382"/>
      <c r="O28" s="382"/>
      <c r="P28" s="382"/>
      <c r="Q28" s="382"/>
      <c r="R28" s="383"/>
    </row>
    <row r="29" spans="1:18" x14ac:dyDescent="0.35">
      <c r="A29" s="381"/>
      <c r="B29" s="382"/>
      <c r="C29" s="382"/>
      <c r="D29" s="382"/>
      <c r="E29" s="382"/>
      <c r="F29" s="382"/>
      <c r="G29" s="382"/>
      <c r="H29" s="382"/>
      <c r="I29" s="383"/>
      <c r="J29" s="381"/>
      <c r="K29" s="382"/>
      <c r="L29" s="382"/>
      <c r="M29" s="382"/>
      <c r="N29" s="382"/>
      <c r="O29" s="382"/>
      <c r="P29" s="382"/>
      <c r="Q29" s="382"/>
      <c r="R29" s="383"/>
    </row>
    <row r="30" spans="1:18" x14ac:dyDescent="0.35">
      <c r="A30" s="381"/>
      <c r="B30" s="382"/>
      <c r="C30" s="382"/>
      <c r="D30" s="382"/>
      <c r="E30" s="382"/>
      <c r="F30" s="382"/>
      <c r="G30" s="382"/>
      <c r="H30" s="382"/>
      <c r="I30" s="383"/>
      <c r="J30" s="381"/>
      <c r="K30" s="382"/>
      <c r="L30" s="382"/>
      <c r="M30" s="382"/>
      <c r="N30" s="382"/>
      <c r="O30" s="382"/>
      <c r="P30" s="382"/>
      <c r="Q30" s="382"/>
      <c r="R30" s="383"/>
    </row>
    <row r="31" spans="1:18" x14ac:dyDescent="0.35">
      <c r="A31" s="381"/>
      <c r="B31" s="382"/>
      <c r="C31" s="382"/>
      <c r="D31" s="382"/>
      <c r="E31" s="382"/>
      <c r="F31" s="382"/>
      <c r="G31" s="382"/>
      <c r="H31" s="382"/>
      <c r="I31" s="383"/>
      <c r="J31" s="381"/>
      <c r="K31" s="382"/>
      <c r="L31" s="382"/>
      <c r="M31" s="382"/>
      <c r="N31" s="382"/>
      <c r="O31" s="382"/>
      <c r="P31" s="382"/>
      <c r="Q31" s="382"/>
      <c r="R31" s="383"/>
    </row>
    <row r="32" spans="1:18" x14ac:dyDescent="0.35">
      <c r="A32" s="381"/>
      <c r="B32" s="382"/>
      <c r="C32" s="382"/>
      <c r="D32" s="382"/>
      <c r="E32" s="382"/>
      <c r="F32" s="382"/>
      <c r="G32" s="382"/>
      <c r="H32" s="382"/>
      <c r="I32" s="383"/>
      <c r="J32" s="381"/>
      <c r="K32" s="382"/>
      <c r="L32" s="382"/>
      <c r="M32" s="382"/>
      <c r="N32" s="382"/>
      <c r="O32" s="382"/>
      <c r="P32" s="382"/>
      <c r="Q32" s="382"/>
      <c r="R32" s="383"/>
    </row>
    <row r="33" spans="1:18" x14ac:dyDescent="0.35">
      <c r="A33" s="381"/>
      <c r="B33" s="382"/>
      <c r="C33" s="382"/>
      <c r="D33" s="382"/>
      <c r="E33" s="382"/>
      <c r="F33" s="382"/>
      <c r="G33" s="382"/>
      <c r="H33" s="382"/>
      <c r="I33" s="383"/>
      <c r="J33" s="381"/>
      <c r="K33" s="382"/>
      <c r="L33" s="382"/>
      <c r="M33" s="382"/>
      <c r="N33" s="382"/>
      <c r="O33" s="382"/>
      <c r="P33" s="382"/>
      <c r="Q33" s="382"/>
      <c r="R33" s="383"/>
    </row>
    <row r="34" spans="1:18" x14ac:dyDescent="0.35">
      <c r="A34" s="381"/>
      <c r="B34" s="382"/>
      <c r="C34" s="382"/>
      <c r="D34" s="382"/>
      <c r="E34" s="382"/>
      <c r="F34" s="382"/>
      <c r="G34" s="382"/>
      <c r="H34" s="382"/>
      <c r="I34" s="383"/>
      <c r="J34" s="381"/>
      <c r="K34" s="382"/>
      <c r="L34" s="382"/>
      <c r="M34" s="382"/>
      <c r="N34" s="382"/>
      <c r="O34" s="382"/>
      <c r="P34" s="382"/>
      <c r="Q34" s="382"/>
      <c r="R34" s="383"/>
    </row>
    <row r="35" spans="1:18" x14ac:dyDescent="0.35">
      <c r="A35" s="381"/>
      <c r="B35" s="382"/>
      <c r="C35" s="382"/>
      <c r="D35" s="382"/>
      <c r="E35" s="382"/>
      <c r="F35" s="382"/>
      <c r="G35" s="382"/>
      <c r="H35" s="382"/>
      <c r="I35" s="383"/>
      <c r="J35" s="381"/>
      <c r="K35" s="382"/>
      <c r="L35" s="382"/>
      <c r="M35" s="382"/>
      <c r="N35" s="382"/>
      <c r="O35" s="382"/>
      <c r="P35" s="382"/>
      <c r="Q35" s="382"/>
      <c r="R35" s="383"/>
    </row>
    <row r="36" spans="1:18" x14ac:dyDescent="0.35">
      <c r="A36" s="381"/>
      <c r="B36" s="382"/>
      <c r="C36" s="382"/>
      <c r="D36" s="382"/>
      <c r="E36" s="382"/>
      <c r="F36" s="382"/>
      <c r="G36" s="382"/>
      <c r="H36" s="382"/>
      <c r="I36" s="383"/>
      <c r="J36" s="381"/>
      <c r="K36" s="382"/>
      <c r="L36" s="382"/>
      <c r="M36" s="382"/>
      <c r="N36" s="382"/>
      <c r="O36" s="382"/>
      <c r="P36" s="382"/>
      <c r="Q36" s="382"/>
      <c r="R36" s="383"/>
    </row>
    <row r="37" spans="1:18" x14ac:dyDescent="0.35">
      <c r="A37" s="381"/>
      <c r="B37" s="382"/>
      <c r="C37" s="382"/>
      <c r="D37" s="382"/>
      <c r="E37" s="382"/>
      <c r="F37" s="382"/>
      <c r="G37" s="382"/>
      <c r="H37" s="382"/>
      <c r="I37" s="383"/>
      <c r="J37" s="381"/>
      <c r="K37" s="382"/>
      <c r="L37" s="382"/>
      <c r="M37" s="382"/>
      <c r="N37" s="382"/>
      <c r="O37" s="382"/>
      <c r="P37" s="382"/>
      <c r="Q37" s="382"/>
      <c r="R37" s="383"/>
    </row>
    <row r="38" spans="1:18" x14ac:dyDescent="0.35">
      <c r="A38" s="381"/>
      <c r="B38" s="382"/>
      <c r="C38" s="382"/>
      <c r="D38" s="382"/>
      <c r="E38" s="382"/>
      <c r="F38" s="382"/>
      <c r="G38" s="382"/>
      <c r="H38" s="382"/>
      <c r="I38" s="383"/>
      <c r="J38" s="381"/>
      <c r="K38" s="382"/>
      <c r="L38" s="382"/>
      <c r="M38" s="382"/>
      <c r="N38" s="382"/>
      <c r="O38" s="382"/>
      <c r="P38" s="382"/>
      <c r="Q38" s="382"/>
      <c r="R38" s="383"/>
    </row>
    <row r="39" spans="1:18" x14ac:dyDescent="0.35">
      <c r="A39" s="381"/>
      <c r="B39" s="382"/>
      <c r="C39" s="382"/>
      <c r="D39" s="382"/>
      <c r="E39" s="382"/>
      <c r="F39" s="382"/>
      <c r="G39" s="382"/>
      <c r="H39" s="382"/>
      <c r="I39" s="383"/>
      <c r="J39" s="381"/>
      <c r="K39" s="382"/>
      <c r="L39" s="382"/>
      <c r="M39" s="382"/>
      <c r="N39" s="382"/>
      <c r="O39" s="382"/>
      <c r="P39" s="382"/>
      <c r="Q39" s="382"/>
      <c r="R39" s="383"/>
    </row>
    <row r="40" spans="1:18" x14ac:dyDescent="0.35">
      <c r="A40" s="381"/>
      <c r="B40" s="382"/>
      <c r="C40" s="382"/>
      <c r="D40" s="382"/>
      <c r="E40" s="382"/>
      <c r="F40" s="382"/>
      <c r="G40" s="382"/>
      <c r="H40" s="382"/>
      <c r="I40" s="383"/>
      <c r="J40" s="381"/>
      <c r="K40" s="382"/>
      <c r="L40" s="382"/>
      <c r="M40" s="382"/>
      <c r="N40" s="382"/>
      <c r="O40" s="382"/>
      <c r="P40" s="382"/>
      <c r="Q40" s="382"/>
      <c r="R40" s="383"/>
    </row>
    <row r="41" spans="1:18" x14ac:dyDescent="0.35">
      <c r="A41" s="381"/>
      <c r="B41" s="382"/>
      <c r="C41" s="382"/>
      <c r="D41" s="382"/>
      <c r="E41" s="382"/>
      <c r="F41" s="382"/>
      <c r="G41" s="382"/>
      <c r="H41" s="382"/>
      <c r="I41" s="383"/>
      <c r="J41" s="381"/>
      <c r="K41" s="382"/>
      <c r="L41" s="382"/>
      <c r="M41" s="382"/>
      <c r="N41" s="382"/>
      <c r="O41" s="382"/>
      <c r="P41" s="382"/>
      <c r="Q41" s="382"/>
      <c r="R41" s="383"/>
    </row>
    <row r="42" spans="1:18" x14ac:dyDescent="0.35">
      <c r="A42" s="381"/>
      <c r="B42" s="382"/>
      <c r="C42" s="382"/>
      <c r="D42" s="382"/>
      <c r="E42" s="382"/>
      <c r="F42" s="382"/>
      <c r="G42" s="382"/>
      <c r="H42" s="382"/>
      <c r="I42" s="383"/>
      <c r="J42" s="381"/>
      <c r="K42" s="382"/>
      <c r="L42" s="382"/>
      <c r="M42" s="382"/>
      <c r="N42" s="382"/>
      <c r="O42" s="382"/>
      <c r="P42" s="382"/>
      <c r="Q42" s="382"/>
      <c r="R42" s="383"/>
    </row>
    <row r="43" spans="1:18" x14ac:dyDescent="0.35">
      <c r="A43" s="381"/>
      <c r="B43" s="382"/>
      <c r="C43" s="382"/>
      <c r="D43" s="382"/>
      <c r="E43" s="382"/>
      <c r="F43" s="382"/>
      <c r="G43" s="382"/>
      <c r="H43" s="382"/>
      <c r="I43" s="383"/>
      <c r="J43" s="381"/>
      <c r="K43" s="382"/>
      <c r="L43" s="382"/>
      <c r="M43" s="382"/>
      <c r="N43" s="382"/>
      <c r="O43" s="382"/>
      <c r="P43" s="382"/>
      <c r="Q43" s="382"/>
      <c r="R43" s="383"/>
    </row>
    <row r="44" spans="1:18" x14ac:dyDescent="0.35">
      <c r="A44" s="381"/>
      <c r="B44" s="382"/>
      <c r="C44" s="382"/>
      <c r="D44" s="382"/>
      <c r="E44" s="382"/>
      <c r="F44" s="382"/>
      <c r="G44" s="382"/>
      <c r="H44" s="382"/>
      <c r="I44" s="383"/>
      <c r="J44" s="381"/>
      <c r="K44" s="382"/>
      <c r="L44" s="382"/>
      <c r="M44" s="382"/>
      <c r="N44" s="382"/>
      <c r="O44" s="382"/>
      <c r="P44" s="382"/>
      <c r="Q44" s="382"/>
      <c r="R44" s="383"/>
    </row>
    <row r="45" spans="1:18" x14ac:dyDescent="0.35">
      <c r="A45" s="381"/>
      <c r="B45" s="382"/>
      <c r="C45" s="382"/>
      <c r="D45" s="382"/>
      <c r="E45" s="382"/>
      <c r="F45" s="382"/>
      <c r="G45" s="382"/>
      <c r="H45" s="382"/>
      <c r="I45" s="383"/>
      <c r="J45" s="381"/>
      <c r="K45" s="382"/>
      <c r="L45" s="382"/>
      <c r="M45" s="382"/>
      <c r="N45" s="382"/>
      <c r="O45" s="382"/>
      <c r="P45" s="382"/>
      <c r="Q45" s="382"/>
      <c r="R45" s="383"/>
    </row>
    <row r="46" spans="1:18" x14ac:dyDescent="0.35">
      <c r="A46" s="381"/>
      <c r="B46" s="382"/>
      <c r="C46" s="382"/>
      <c r="D46" s="382"/>
      <c r="E46" s="382"/>
      <c r="F46" s="382"/>
      <c r="G46" s="382"/>
      <c r="H46" s="382"/>
      <c r="I46" s="383"/>
      <c r="J46" s="381"/>
      <c r="K46" s="382"/>
      <c r="L46" s="382"/>
      <c r="M46" s="382"/>
      <c r="N46" s="382"/>
      <c r="O46" s="382"/>
      <c r="P46" s="382"/>
      <c r="Q46" s="382"/>
      <c r="R46" s="383"/>
    </row>
    <row r="47" spans="1:18" x14ac:dyDescent="0.35">
      <c r="A47" s="381"/>
      <c r="B47" s="382"/>
      <c r="C47" s="382"/>
      <c r="D47" s="382"/>
      <c r="E47" s="382"/>
      <c r="F47" s="382"/>
      <c r="G47" s="382"/>
      <c r="H47" s="382"/>
      <c r="I47" s="383"/>
      <c r="J47" s="381"/>
      <c r="K47" s="382"/>
      <c r="L47" s="382"/>
      <c r="M47" s="382"/>
      <c r="N47" s="382"/>
      <c r="O47" s="382"/>
      <c r="P47" s="382"/>
      <c r="Q47" s="382"/>
      <c r="R47" s="383"/>
    </row>
    <row r="48" spans="1:18" x14ac:dyDescent="0.35">
      <c r="A48" s="381"/>
      <c r="B48" s="382"/>
      <c r="C48" s="382"/>
      <c r="D48" s="382"/>
      <c r="E48" s="382"/>
      <c r="F48" s="382"/>
      <c r="G48" s="382"/>
      <c r="H48" s="382"/>
      <c r="I48" s="383"/>
      <c r="J48" s="381"/>
      <c r="K48" s="382"/>
      <c r="L48" s="382"/>
      <c r="M48" s="382"/>
      <c r="N48" s="382"/>
      <c r="O48" s="382"/>
      <c r="P48" s="382"/>
      <c r="Q48" s="382"/>
      <c r="R48" s="383"/>
    </row>
    <row r="49" spans="1:18" x14ac:dyDescent="0.35">
      <c r="A49" s="381"/>
      <c r="B49" s="382"/>
      <c r="C49" s="382"/>
      <c r="D49" s="382"/>
      <c r="E49" s="382"/>
      <c r="F49" s="382"/>
      <c r="G49" s="382"/>
      <c r="H49" s="382"/>
      <c r="I49" s="383"/>
      <c r="J49" s="381"/>
      <c r="K49" s="382"/>
      <c r="L49" s="382"/>
      <c r="M49" s="382"/>
      <c r="N49" s="382"/>
      <c r="O49" s="382"/>
      <c r="P49" s="382"/>
      <c r="Q49" s="382"/>
      <c r="R49" s="383"/>
    </row>
    <row r="50" spans="1:18" x14ac:dyDescent="0.35">
      <c r="A50" s="381"/>
      <c r="B50" s="382"/>
      <c r="C50" s="382"/>
      <c r="D50" s="382"/>
      <c r="E50" s="382"/>
      <c r="F50" s="382"/>
      <c r="G50" s="382"/>
      <c r="H50" s="382"/>
      <c r="I50" s="383"/>
      <c r="J50" s="381"/>
      <c r="K50" s="382"/>
      <c r="L50" s="382"/>
      <c r="M50" s="382"/>
      <c r="N50" s="382"/>
      <c r="O50" s="382"/>
      <c r="P50" s="382"/>
      <c r="Q50" s="382"/>
      <c r="R50" s="383"/>
    </row>
    <row r="51" spans="1:18" x14ac:dyDescent="0.35">
      <c r="A51" s="381"/>
      <c r="B51" s="382"/>
      <c r="C51" s="382"/>
      <c r="D51" s="382"/>
      <c r="E51" s="382"/>
      <c r="F51" s="382"/>
      <c r="G51" s="382"/>
      <c r="H51" s="382"/>
      <c r="I51" s="383"/>
      <c r="J51" s="381"/>
      <c r="K51" s="382"/>
      <c r="L51" s="382"/>
      <c r="M51" s="382"/>
      <c r="N51" s="382"/>
      <c r="O51" s="382"/>
      <c r="P51" s="382"/>
      <c r="Q51" s="382"/>
      <c r="R51" s="383"/>
    </row>
    <row r="52" spans="1:18" x14ac:dyDescent="0.35">
      <c r="A52" s="381"/>
      <c r="B52" s="382"/>
      <c r="C52" s="382"/>
      <c r="D52" s="382"/>
      <c r="E52" s="382"/>
      <c r="F52" s="382"/>
      <c r="G52" s="382"/>
      <c r="H52" s="382"/>
      <c r="I52" s="383"/>
      <c r="J52" s="381"/>
      <c r="K52" s="382"/>
      <c r="L52" s="382"/>
      <c r="M52" s="382"/>
      <c r="N52" s="382"/>
      <c r="O52" s="382"/>
      <c r="P52" s="382"/>
      <c r="Q52" s="382"/>
      <c r="R52" s="383"/>
    </row>
    <row r="53" spans="1:18" x14ac:dyDescent="0.35">
      <c r="A53" s="381"/>
      <c r="B53" s="382"/>
      <c r="C53" s="382"/>
      <c r="D53" s="382"/>
      <c r="E53" s="382"/>
      <c r="F53" s="382"/>
      <c r="G53" s="382"/>
      <c r="H53" s="382"/>
      <c r="I53" s="383"/>
      <c r="J53" s="381"/>
      <c r="K53" s="382"/>
      <c r="L53" s="382"/>
      <c r="M53" s="382"/>
      <c r="N53" s="382"/>
      <c r="O53" s="382"/>
      <c r="P53" s="382"/>
      <c r="Q53" s="382"/>
      <c r="R53" s="383"/>
    </row>
    <row r="54" spans="1:18" x14ac:dyDescent="0.35">
      <c r="A54" s="381"/>
      <c r="B54" s="382"/>
      <c r="C54" s="382"/>
      <c r="D54" s="382"/>
      <c r="E54" s="382"/>
      <c r="F54" s="382"/>
      <c r="G54" s="382"/>
      <c r="H54" s="382"/>
      <c r="I54" s="383"/>
      <c r="J54" s="381"/>
      <c r="K54" s="382"/>
      <c r="L54" s="382"/>
      <c r="M54" s="382"/>
      <c r="N54" s="382"/>
      <c r="O54" s="382"/>
      <c r="P54" s="382"/>
      <c r="Q54" s="382"/>
      <c r="R54" s="383"/>
    </row>
    <row r="55" spans="1:18" x14ac:dyDescent="0.35">
      <c r="A55" s="381"/>
      <c r="B55" s="382"/>
      <c r="C55" s="382"/>
      <c r="D55" s="382"/>
      <c r="E55" s="382"/>
      <c r="F55" s="382"/>
      <c r="G55" s="382"/>
      <c r="H55" s="382"/>
      <c r="I55" s="383"/>
      <c r="J55" s="381"/>
      <c r="K55" s="382"/>
      <c r="L55" s="382"/>
      <c r="M55" s="382"/>
      <c r="N55" s="382"/>
      <c r="O55" s="382"/>
      <c r="P55" s="382"/>
      <c r="Q55" s="382"/>
      <c r="R55" s="383"/>
    </row>
    <row r="56" spans="1:18" x14ac:dyDescent="0.35">
      <c r="A56" s="381"/>
      <c r="B56" s="382"/>
      <c r="C56" s="382"/>
      <c r="D56" s="382"/>
      <c r="E56" s="382"/>
      <c r="F56" s="382"/>
      <c r="G56" s="382"/>
      <c r="H56" s="382"/>
      <c r="I56" s="383"/>
      <c r="J56" s="381"/>
      <c r="K56" s="382"/>
      <c r="L56" s="382"/>
      <c r="M56" s="382"/>
      <c r="N56" s="382"/>
      <c r="O56" s="382"/>
      <c r="P56" s="382"/>
      <c r="Q56" s="382"/>
      <c r="R56" s="383"/>
    </row>
    <row r="57" spans="1:18" x14ac:dyDescent="0.35">
      <c r="A57" s="381"/>
      <c r="B57" s="382"/>
      <c r="C57" s="382"/>
      <c r="D57" s="382"/>
      <c r="E57" s="382"/>
      <c r="F57" s="382"/>
      <c r="G57" s="382"/>
      <c r="H57" s="382"/>
      <c r="I57" s="383"/>
      <c r="J57" s="381"/>
      <c r="K57" s="382"/>
      <c r="L57" s="382"/>
      <c r="M57" s="382"/>
      <c r="N57" s="382"/>
      <c r="O57" s="382"/>
      <c r="P57" s="382"/>
      <c r="Q57" s="382"/>
      <c r="R57" s="383"/>
    </row>
    <row r="58" spans="1:18" x14ac:dyDescent="0.35">
      <c r="A58" s="381"/>
      <c r="B58" s="382"/>
      <c r="C58" s="382"/>
      <c r="D58" s="382"/>
      <c r="E58" s="382"/>
      <c r="F58" s="382"/>
      <c r="G58" s="382"/>
      <c r="H58" s="382"/>
      <c r="I58" s="383"/>
      <c r="J58" s="381"/>
      <c r="K58" s="382"/>
      <c r="L58" s="382"/>
      <c r="M58" s="382"/>
      <c r="N58" s="382"/>
      <c r="O58" s="382"/>
      <c r="P58" s="382"/>
      <c r="Q58" s="382"/>
      <c r="R58" s="383"/>
    </row>
    <row r="59" spans="1:18" x14ac:dyDescent="0.35">
      <c r="A59" s="381"/>
      <c r="B59" s="382"/>
      <c r="C59" s="382"/>
      <c r="D59" s="382"/>
      <c r="E59" s="382"/>
      <c r="F59" s="382"/>
      <c r="G59" s="382"/>
      <c r="H59" s="382"/>
      <c r="I59" s="383"/>
      <c r="J59" s="381"/>
      <c r="K59" s="382"/>
      <c r="L59" s="382"/>
      <c r="M59" s="382"/>
      <c r="N59" s="382"/>
      <c r="O59" s="382"/>
      <c r="P59" s="382"/>
      <c r="Q59" s="382"/>
      <c r="R59" s="383"/>
    </row>
    <row r="60" spans="1:18" x14ac:dyDescent="0.35">
      <c r="A60" s="381"/>
      <c r="B60" s="382"/>
      <c r="C60" s="382"/>
      <c r="D60" s="382"/>
      <c r="E60" s="382"/>
      <c r="F60" s="382"/>
      <c r="G60" s="382"/>
      <c r="H60" s="382"/>
      <c r="I60" s="383"/>
      <c r="J60" s="381"/>
      <c r="K60" s="382"/>
      <c r="L60" s="382"/>
      <c r="M60" s="382"/>
      <c r="N60" s="382"/>
      <c r="O60" s="382"/>
      <c r="P60" s="382"/>
      <c r="Q60" s="382"/>
      <c r="R60" s="383"/>
    </row>
    <row r="61" spans="1:18" x14ac:dyDescent="0.35">
      <c r="A61" s="381"/>
      <c r="B61" s="382"/>
      <c r="C61" s="382"/>
      <c r="D61" s="382"/>
      <c r="E61" s="382"/>
      <c r="F61" s="382"/>
      <c r="G61" s="382"/>
      <c r="H61" s="382"/>
      <c r="I61" s="383"/>
      <c r="J61" s="381"/>
      <c r="K61" s="382"/>
      <c r="L61" s="382"/>
      <c r="M61" s="382"/>
      <c r="N61" s="382"/>
      <c r="O61" s="382"/>
      <c r="P61" s="382"/>
      <c r="Q61" s="382"/>
      <c r="R61" s="383"/>
    </row>
    <row r="62" spans="1:18" x14ac:dyDescent="0.35">
      <c r="A62" s="381"/>
      <c r="B62" s="382"/>
      <c r="C62" s="382"/>
      <c r="D62" s="382"/>
      <c r="E62" s="382"/>
      <c r="F62" s="382"/>
      <c r="G62" s="382"/>
      <c r="H62" s="382"/>
      <c r="I62" s="383"/>
      <c r="J62" s="381"/>
      <c r="K62" s="382"/>
      <c r="L62" s="382"/>
      <c r="M62" s="382"/>
      <c r="N62" s="382"/>
      <c r="O62" s="382"/>
      <c r="P62" s="382"/>
      <c r="Q62" s="382"/>
      <c r="R62" s="383"/>
    </row>
    <row r="63" spans="1:18" x14ac:dyDescent="0.35">
      <c r="A63" s="381"/>
      <c r="B63" s="382"/>
      <c r="C63" s="382"/>
      <c r="D63" s="382"/>
      <c r="E63" s="382"/>
      <c r="F63" s="382"/>
      <c r="G63" s="382"/>
      <c r="H63" s="382"/>
      <c r="I63" s="383"/>
      <c r="J63" s="381"/>
      <c r="K63" s="382"/>
      <c r="L63" s="382"/>
      <c r="M63" s="382"/>
      <c r="N63" s="382"/>
      <c r="O63" s="382"/>
      <c r="P63" s="382"/>
      <c r="Q63" s="382"/>
      <c r="R63" s="383"/>
    </row>
    <row r="64" spans="1:18" x14ac:dyDescent="0.35">
      <c r="A64" s="381"/>
      <c r="B64" s="382"/>
      <c r="C64" s="382"/>
      <c r="D64" s="382"/>
      <c r="E64" s="382"/>
      <c r="F64" s="382"/>
      <c r="G64" s="382"/>
      <c r="H64" s="382"/>
      <c r="I64" s="383"/>
      <c r="J64" s="381"/>
      <c r="K64" s="382"/>
      <c r="L64" s="382"/>
      <c r="M64" s="382"/>
      <c r="N64" s="382"/>
      <c r="O64" s="382"/>
      <c r="P64" s="382"/>
      <c r="Q64" s="382"/>
      <c r="R64" s="383"/>
    </row>
    <row r="65" spans="1:18" x14ac:dyDescent="0.35">
      <c r="A65" s="381"/>
      <c r="B65" s="382"/>
      <c r="C65" s="382"/>
      <c r="D65" s="382"/>
      <c r="E65" s="382"/>
      <c r="F65" s="382"/>
      <c r="G65" s="382"/>
      <c r="H65" s="382"/>
      <c r="I65" s="383"/>
      <c r="J65" s="381"/>
      <c r="K65" s="382"/>
      <c r="L65" s="382"/>
      <c r="M65" s="382"/>
      <c r="N65" s="382"/>
      <c r="O65" s="382"/>
      <c r="P65" s="382"/>
      <c r="Q65" s="382"/>
      <c r="R65" s="383"/>
    </row>
    <row r="66" spans="1:18" x14ac:dyDescent="0.35">
      <c r="A66" s="381"/>
      <c r="B66" s="382"/>
      <c r="C66" s="382"/>
      <c r="D66" s="382"/>
      <c r="E66" s="382"/>
      <c r="F66" s="382"/>
      <c r="G66" s="382"/>
      <c r="H66" s="382"/>
      <c r="I66" s="383"/>
      <c r="J66" s="381"/>
      <c r="K66" s="382"/>
      <c r="L66" s="382"/>
      <c r="M66" s="382"/>
      <c r="N66" s="382"/>
      <c r="O66" s="382"/>
      <c r="P66" s="382"/>
      <c r="Q66" s="382"/>
      <c r="R66" s="383"/>
    </row>
    <row r="67" spans="1:18" x14ac:dyDescent="0.35">
      <c r="A67" s="381"/>
      <c r="B67" s="382"/>
      <c r="C67" s="382"/>
      <c r="D67" s="382"/>
      <c r="E67" s="382"/>
      <c r="F67" s="382"/>
      <c r="G67" s="382"/>
      <c r="H67" s="382"/>
      <c r="I67" s="383"/>
      <c r="J67" s="381"/>
      <c r="K67" s="382"/>
      <c r="L67" s="382"/>
      <c r="M67" s="382"/>
      <c r="N67" s="382"/>
      <c r="O67" s="382"/>
      <c r="P67" s="382"/>
      <c r="Q67" s="382"/>
      <c r="R67" s="383"/>
    </row>
    <row r="68" spans="1:18" x14ac:dyDescent="0.35">
      <c r="A68" s="381"/>
      <c r="B68" s="382"/>
      <c r="C68" s="382"/>
      <c r="D68" s="382"/>
      <c r="E68" s="382"/>
      <c r="F68" s="382"/>
      <c r="G68" s="382"/>
      <c r="H68" s="382"/>
      <c r="I68" s="383"/>
      <c r="J68" s="381"/>
      <c r="K68" s="382"/>
      <c r="L68" s="382"/>
      <c r="M68" s="382"/>
      <c r="N68" s="382"/>
      <c r="O68" s="382"/>
      <c r="P68" s="382"/>
      <c r="Q68" s="382"/>
      <c r="R68" s="383"/>
    </row>
    <row r="69" spans="1:18" x14ac:dyDescent="0.35">
      <c r="A69" s="381"/>
      <c r="B69" s="382"/>
      <c r="C69" s="382"/>
      <c r="D69" s="382"/>
      <c r="E69" s="382"/>
      <c r="F69" s="382"/>
      <c r="G69" s="382"/>
      <c r="H69" s="382"/>
      <c r="I69" s="383"/>
      <c r="J69" s="381"/>
      <c r="K69" s="382"/>
      <c r="L69" s="382"/>
      <c r="M69" s="382"/>
      <c r="N69" s="382"/>
      <c r="O69" s="382"/>
      <c r="P69" s="382"/>
      <c r="Q69" s="382"/>
      <c r="R69" s="383"/>
    </row>
    <row r="70" spans="1:18" x14ac:dyDescent="0.35">
      <c r="A70" s="381"/>
      <c r="B70" s="382"/>
      <c r="C70" s="382"/>
      <c r="D70" s="382"/>
      <c r="E70" s="382"/>
      <c r="F70" s="382"/>
      <c r="G70" s="382"/>
      <c r="H70" s="382"/>
      <c r="I70" s="383"/>
      <c r="J70" s="381"/>
      <c r="K70" s="382"/>
      <c r="L70" s="382"/>
      <c r="M70" s="382"/>
      <c r="N70" s="382"/>
      <c r="O70" s="382"/>
      <c r="P70" s="382"/>
      <c r="Q70" s="382"/>
      <c r="R70" s="383"/>
    </row>
    <row r="71" spans="1:18" x14ac:dyDescent="0.35">
      <c r="A71" s="381"/>
      <c r="B71" s="382"/>
      <c r="C71" s="382"/>
      <c r="D71" s="382"/>
      <c r="E71" s="382"/>
      <c r="F71" s="382"/>
      <c r="G71" s="382"/>
      <c r="H71" s="382"/>
      <c r="I71" s="383"/>
      <c r="J71" s="381"/>
      <c r="K71" s="382"/>
      <c r="L71" s="382"/>
      <c r="M71" s="382"/>
      <c r="N71" s="382"/>
      <c r="O71" s="382"/>
      <c r="P71" s="382"/>
      <c r="Q71" s="382"/>
      <c r="R71" s="383"/>
    </row>
    <row r="72" spans="1:18" x14ac:dyDescent="0.35">
      <c r="A72" s="381"/>
      <c r="B72" s="382"/>
      <c r="C72" s="382"/>
      <c r="D72" s="382"/>
      <c r="E72" s="382"/>
      <c r="F72" s="382"/>
      <c r="G72" s="382"/>
      <c r="H72" s="382"/>
      <c r="I72" s="383"/>
      <c r="J72" s="381"/>
      <c r="K72" s="382"/>
      <c r="L72" s="382"/>
      <c r="M72" s="382"/>
      <c r="N72" s="382"/>
      <c r="O72" s="382"/>
      <c r="P72" s="382"/>
      <c r="Q72" s="382"/>
      <c r="R72" s="383"/>
    </row>
    <row r="73" spans="1:18" x14ac:dyDescent="0.35">
      <c r="A73" s="381"/>
      <c r="B73" s="382"/>
      <c r="C73" s="382"/>
      <c r="D73" s="382"/>
      <c r="E73" s="382"/>
      <c r="F73" s="382"/>
      <c r="G73" s="382"/>
      <c r="H73" s="382"/>
      <c r="I73" s="383"/>
      <c r="J73" s="381"/>
      <c r="K73" s="382"/>
      <c r="L73" s="382"/>
      <c r="M73" s="382"/>
      <c r="N73" s="382"/>
      <c r="O73" s="382"/>
      <c r="P73" s="382"/>
      <c r="Q73" s="382"/>
      <c r="R73" s="383"/>
    </row>
    <row r="74" spans="1:18" x14ac:dyDescent="0.35">
      <c r="A74" s="381"/>
      <c r="B74" s="382"/>
      <c r="C74" s="382"/>
      <c r="D74" s="382"/>
      <c r="E74" s="382"/>
      <c r="F74" s="382"/>
      <c r="G74" s="382"/>
      <c r="H74" s="382"/>
      <c r="I74" s="383"/>
      <c r="J74" s="381"/>
      <c r="K74" s="382"/>
      <c r="L74" s="382"/>
      <c r="M74" s="382"/>
      <c r="N74" s="382"/>
      <c r="O74" s="382"/>
      <c r="P74" s="382"/>
      <c r="Q74" s="382"/>
      <c r="R74" s="383"/>
    </row>
    <row r="75" spans="1:18" x14ac:dyDescent="0.35">
      <c r="A75" s="381"/>
      <c r="B75" s="382"/>
      <c r="C75" s="382"/>
      <c r="D75" s="382"/>
      <c r="E75" s="382"/>
      <c r="F75" s="382"/>
      <c r="G75" s="382"/>
      <c r="H75" s="382"/>
      <c r="I75" s="383"/>
      <c r="J75" s="381"/>
      <c r="K75" s="382"/>
      <c r="L75" s="382"/>
      <c r="M75" s="382"/>
      <c r="N75" s="382"/>
      <c r="O75" s="382"/>
      <c r="P75" s="382"/>
      <c r="Q75" s="382"/>
      <c r="R75" s="383"/>
    </row>
    <row r="76" spans="1:18" x14ac:dyDescent="0.35">
      <c r="A76" s="381"/>
      <c r="B76" s="382"/>
      <c r="C76" s="382"/>
      <c r="D76" s="382"/>
      <c r="E76" s="382"/>
      <c r="F76" s="382"/>
      <c r="G76" s="382"/>
      <c r="H76" s="382"/>
      <c r="I76" s="383"/>
      <c r="J76" s="381"/>
      <c r="K76" s="382"/>
      <c r="L76" s="382"/>
      <c r="M76" s="382"/>
      <c r="N76" s="382"/>
      <c r="O76" s="382"/>
      <c r="P76" s="382"/>
      <c r="Q76" s="382"/>
      <c r="R76" s="383"/>
    </row>
    <row r="77" spans="1:18" x14ac:dyDescent="0.35">
      <c r="A77" s="381"/>
      <c r="B77" s="382"/>
      <c r="C77" s="382"/>
      <c r="D77" s="382"/>
      <c r="E77" s="382"/>
      <c r="F77" s="382"/>
      <c r="G77" s="382"/>
      <c r="H77" s="382"/>
      <c r="I77" s="383"/>
      <c r="J77" s="381"/>
      <c r="K77" s="382"/>
      <c r="L77" s="382"/>
      <c r="M77" s="382"/>
      <c r="N77" s="382"/>
      <c r="O77" s="382"/>
      <c r="P77" s="382"/>
      <c r="Q77" s="382"/>
      <c r="R77" s="383"/>
    </row>
    <row r="78" spans="1:18" x14ac:dyDescent="0.35">
      <c r="A78" s="381"/>
      <c r="B78" s="382"/>
      <c r="C78" s="382"/>
      <c r="D78" s="382"/>
      <c r="E78" s="382"/>
      <c r="F78" s="382"/>
      <c r="G78" s="382"/>
      <c r="H78" s="382"/>
      <c r="I78" s="383"/>
      <c r="J78" s="381"/>
      <c r="K78" s="382"/>
      <c r="L78" s="382"/>
      <c r="M78" s="382"/>
      <c r="N78" s="382"/>
      <c r="O78" s="382"/>
      <c r="P78" s="382"/>
      <c r="Q78" s="382"/>
      <c r="R78" s="383"/>
    </row>
    <row r="79" spans="1:18" x14ac:dyDescent="0.35">
      <c r="A79" s="381"/>
      <c r="B79" s="382"/>
      <c r="C79" s="382"/>
      <c r="D79" s="382"/>
      <c r="E79" s="382"/>
      <c r="F79" s="382"/>
      <c r="G79" s="382"/>
      <c r="H79" s="382"/>
      <c r="I79" s="383"/>
      <c r="J79" s="381"/>
      <c r="K79" s="382"/>
      <c r="L79" s="382"/>
      <c r="M79" s="382"/>
      <c r="N79" s="382"/>
      <c r="O79" s="382"/>
      <c r="P79" s="382"/>
      <c r="Q79" s="382"/>
      <c r="R79" s="383"/>
    </row>
    <row r="80" spans="1:18" x14ac:dyDescent="0.35">
      <c r="A80" s="381"/>
      <c r="B80" s="382"/>
      <c r="C80" s="382"/>
      <c r="D80" s="382"/>
      <c r="E80" s="382"/>
      <c r="F80" s="382"/>
      <c r="G80" s="382"/>
      <c r="H80" s="382"/>
      <c r="I80" s="383"/>
      <c r="J80" s="381"/>
      <c r="K80" s="382"/>
      <c r="L80" s="382"/>
      <c r="M80" s="382"/>
      <c r="N80" s="382"/>
      <c r="O80" s="382"/>
      <c r="P80" s="382"/>
      <c r="Q80" s="382"/>
      <c r="R80" s="383"/>
    </row>
    <row r="81" spans="1:18" x14ac:dyDescent="0.35">
      <c r="A81" s="381"/>
      <c r="B81" s="382"/>
      <c r="C81" s="382"/>
      <c r="D81" s="382"/>
      <c r="E81" s="382"/>
      <c r="F81" s="382"/>
      <c r="G81" s="382"/>
      <c r="H81" s="382"/>
      <c r="I81" s="383"/>
      <c r="J81" s="381"/>
      <c r="K81" s="382"/>
      <c r="L81" s="382"/>
      <c r="M81" s="382"/>
      <c r="N81" s="382"/>
      <c r="O81" s="382"/>
      <c r="P81" s="382"/>
      <c r="Q81" s="382"/>
      <c r="R81" s="383"/>
    </row>
    <row r="82" spans="1:18" x14ac:dyDescent="0.35">
      <c r="A82" s="381"/>
      <c r="B82" s="382"/>
      <c r="C82" s="382"/>
      <c r="D82" s="382"/>
      <c r="E82" s="382"/>
      <c r="F82" s="382"/>
      <c r="G82" s="382"/>
      <c r="H82" s="382"/>
      <c r="I82" s="383"/>
      <c r="J82" s="381"/>
      <c r="K82" s="382"/>
      <c r="L82" s="382"/>
      <c r="M82" s="382"/>
      <c r="N82" s="382"/>
      <c r="O82" s="382"/>
      <c r="P82" s="382"/>
      <c r="Q82" s="382"/>
      <c r="R82" s="383"/>
    </row>
    <row r="83" spans="1:18" x14ac:dyDescent="0.35">
      <c r="A83" s="381"/>
      <c r="B83" s="382"/>
      <c r="C83" s="382"/>
      <c r="D83" s="382"/>
      <c r="E83" s="382"/>
      <c r="F83" s="382"/>
      <c r="G83" s="382"/>
      <c r="H83" s="382"/>
      <c r="I83" s="383"/>
      <c r="J83" s="381"/>
      <c r="K83" s="382"/>
      <c r="L83" s="382"/>
      <c r="M83" s="382"/>
      <c r="N83" s="382"/>
      <c r="O83" s="382"/>
      <c r="P83" s="382"/>
      <c r="Q83" s="382"/>
      <c r="R83" s="383"/>
    </row>
    <row r="84" spans="1:18" x14ac:dyDescent="0.35">
      <c r="A84" s="381"/>
      <c r="B84" s="382"/>
      <c r="C84" s="382"/>
      <c r="D84" s="382"/>
      <c r="E84" s="382"/>
      <c r="F84" s="382"/>
      <c r="G84" s="382"/>
      <c r="H84" s="382"/>
      <c r="I84" s="383"/>
      <c r="J84" s="381"/>
      <c r="K84" s="382"/>
      <c r="L84" s="382"/>
      <c r="M84" s="382"/>
      <c r="N84" s="382"/>
      <c r="O84" s="382"/>
      <c r="P84" s="382"/>
      <c r="Q84" s="382"/>
      <c r="R84" s="383"/>
    </row>
    <row r="85" spans="1:18" x14ac:dyDescent="0.35">
      <c r="A85" s="381"/>
      <c r="B85" s="382"/>
      <c r="C85" s="382"/>
      <c r="D85" s="382"/>
      <c r="E85" s="382"/>
      <c r="F85" s="382"/>
      <c r="G85" s="382"/>
      <c r="H85" s="382"/>
      <c r="I85" s="383"/>
      <c r="J85" s="381"/>
      <c r="K85" s="382"/>
      <c r="L85" s="382"/>
      <c r="M85" s="382"/>
      <c r="N85" s="382"/>
      <c r="O85" s="382"/>
      <c r="P85" s="382"/>
      <c r="Q85" s="382"/>
      <c r="R85" s="383"/>
    </row>
    <row r="86" spans="1:18" x14ac:dyDescent="0.35">
      <c r="A86" s="381"/>
      <c r="B86" s="382"/>
      <c r="C86" s="382"/>
      <c r="D86" s="382"/>
      <c r="E86" s="382"/>
      <c r="F86" s="382"/>
      <c r="G86" s="382"/>
      <c r="H86" s="382"/>
      <c r="I86" s="383"/>
      <c r="J86" s="381"/>
      <c r="K86" s="382"/>
      <c r="L86" s="382"/>
      <c r="M86" s="382"/>
      <c r="N86" s="382"/>
      <c r="O86" s="382"/>
      <c r="P86" s="382"/>
      <c r="Q86" s="382"/>
      <c r="R86" s="383"/>
    </row>
    <row r="87" spans="1:18" x14ac:dyDescent="0.35">
      <c r="A87" s="381"/>
      <c r="B87" s="382"/>
      <c r="C87" s="382"/>
      <c r="D87" s="382"/>
      <c r="E87" s="382"/>
      <c r="F87" s="382"/>
      <c r="G87" s="382"/>
      <c r="H87" s="382"/>
      <c r="I87" s="383"/>
      <c r="J87" s="381"/>
      <c r="K87" s="382"/>
      <c r="L87" s="382"/>
      <c r="M87" s="382"/>
      <c r="N87" s="382"/>
      <c r="O87" s="382"/>
      <c r="P87" s="382"/>
      <c r="Q87" s="382"/>
      <c r="R87" s="383"/>
    </row>
    <row r="88" spans="1:18" x14ac:dyDescent="0.35">
      <c r="A88" s="381"/>
      <c r="B88" s="382"/>
      <c r="C88" s="382"/>
      <c r="D88" s="382"/>
      <c r="E88" s="382"/>
      <c r="F88" s="382"/>
      <c r="G88" s="382"/>
      <c r="H88" s="382"/>
      <c r="I88" s="383"/>
      <c r="J88" s="381"/>
      <c r="K88" s="382"/>
      <c r="L88" s="382"/>
      <c r="M88" s="382"/>
      <c r="N88" s="382"/>
      <c r="O88" s="382"/>
      <c r="P88" s="382"/>
      <c r="Q88" s="382"/>
      <c r="R88" s="383"/>
    </row>
    <row r="89" spans="1:18" x14ac:dyDescent="0.35">
      <c r="A89" s="381"/>
      <c r="B89" s="382"/>
      <c r="C89" s="382"/>
      <c r="D89" s="382"/>
      <c r="E89" s="382"/>
      <c r="F89" s="382"/>
      <c r="G89" s="382"/>
      <c r="H89" s="382"/>
      <c r="I89" s="383"/>
      <c r="J89" s="381"/>
      <c r="K89" s="382"/>
      <c r="L89" s="382"/>
      <c r="M89" s="382"/>
      <c r="N89" s="382"/>
      <c r="O89" s="382"/>
      <c r="P89" s="382"/>
      <c r="Q89" s="382"/>
      <c r="R89" s="383"/>
    </row>
    <row r="90" spans="1:18" x14ac:dyDescent="0.35">
      <c r="A90" s="381"/>
      <c r="B90" s="382"/>
      <c r="C90" s="382"/>
      <c r="D90" s="382"/>
      <c r="E90" s="382"/>
      <c r="F90" s="382"/>
      <c r="G90" s="382"/>
      <c r="H90" s="382"/>
      <c r="I90" s="383"/>
      <c r="J90" s="381"/>
      <c r="K90" s="382"/>
      <c r="L90" s="382"/>
      <c r="M90" s="382"/>
      <c r="N90" s="382"/>
      <c r="O90" s="382"/>
      <c r="P90" s="382"/>
      <c r="Q90" s="382"/>
      <c r="R90" s="383"/>
    </row>
    <row r="91" spans="1:18" x14ac:dyDescent="0.35">
      <c r="A91" s="381"/>
      <c r="B91" s="382"/>
      <c r="C91" s="382"/>
      <c r="D91" s="382"/>
      <c r="E91" s="382"/>
      <c r="F91" s="382"/>
      <c r="G91" s="382"/>
      <c r="H91" s="382"/>
      <c r="I91" s="383"/>
      <c r="J91" s="381"/>
      <c r="K91" s="382"/>
      <c r="L91" s="382"/>
      <c r="M91" s="382"/>
      <c r="N91" s="382"/>
      <c r="O91" s="382"/>
      <c r="P91" s="382"/>
      <c r="Q91" s="382"/>
      <c r="R91" s="383"/>
    </row>
    <row r="92" spans="1:18" x14ac:dyDescent="0.35">
      <c r="A92" s="381"/>
      <c r="B92" s="382"/>
      <c r="C92" s="382"/>
      <c r="D92" s="382"/>
      <c r="E92" s="382"/>
      <c r="F92" s="382"/>
      <c r="G92" s="382"/>
      <c r="H92" s="382"/>
      <c r="I92" s="383"/>
      <c r="J92" s="381"/>
      <c r="K92" s="382"/>
      <c r="L92" s="382"/>
      <c r="M92" s="382"/>
      <c r="N92" s="382"/>
      <c r="O92" s="382"/>
      <c r="P92" s="382"/>
      <c r="Q92" s="382"/>
      <c r="R92" s="383"/>
    </row>
    <row r="93" spans="1:18" x14ac:dyDescent="0.35">
      <c r="A93" s="381"/>
      <c r="B93" s="382"/>
      <c r="C93" s="382"/>
      <c r="D93" s="382"/>
      <c r="E93" s="382"/>
      <c r="F93" s="382"/>
      <c r="G93" s="382"/>
      <c r="H93" s="382"/>
      <c r="I93" s="383"/>
      <c r="J93" s="381"/>
      <c r="K93" s="382"/>
      <c r="L93" s="382"/>
      <c r="M93" s="382"/>
      <c r="N93" s="382"/>
      <c r="O93" s="382"/>
      <c r="P93" s="382"/>
      <c r="Q93" s="382"/>
      <c r="R93" s="383"/>
    </row>
    <row r="94" spans="1:18" x14ac:dyDescent="0.35">
      <c r="A94" s="381"/>
      <c r="B94" s="382"/>
      <c r="C94" s="382"/>
      <c r="D94" s="382"/>
      <c r="E94" s="382"/>
      <c r="F94" s="382"/>
      <c r="G94" s="382"/>
      <c r="H94" s="382"/>
      <c r="I94" s="383"/>
      <c r="J94" s="381"/>
      <c r="K94" s="382"/>
      <c r="L94" s="382"/>
      <c r="M94" s="382"/>
      <c r="N94" s="382"/>
      <c r="O94" s="382"/>
      <c r="P94" s="382"/>
      <c r="Q94" s="382"/>
      <c r="R94" s="383"/>
    </row>
    <row r="95" spans="1:18" x14ac:dyDescent="0.35">
      <c r="A95" s="381"/>
      <c r="B95" s="382"/>
      <c r="C95" s="382"/>
      <c r="D95" s="382"/>
      <c r="E95" s="382"/>
      <c r="F95" s="382"/>
      <c r="G95" s="382"/>
      <c r="H95" s="382"/>
      <c r="I95" s="383"/>
      <c r="J95" s="381"/>
      <c r="K95" s="382"/>
      <c r="L95" s="382"/>
      <c r="M95" s="382"/>
      <c r="N95" s="382"/>
      <c r="O95" s="382"/>
      <c r="P95" s="382"/>
      <c r="Q95" s="382"/>
      <c r="R95" s="383"/>
    </row>
    <row r="96" spans="1:18" x14ac:dyDescent="0.35">
      <c r="A96" s="381"/>
      <c r="B96" s="382"/>
      <c r="C96" s="382"/>
      <c r="D96" s="382"/>
      <c r="E96" s="382"/>
      <c r="F96" s="382"/>
      <c r="G96" s="382"/>
      <c r="H96" s="382"/>
      <c r="I96" s="383"/>
      <c r="J96" s="381"/>
      <c r="K96" s="382"/>
      <c r="L96" s="382"/>
      <c r="M96" s="382"/>
      <c r="N96" s="382"/>
      <c r="O96" s="382"/>
      <c r="P96" s="382"/>
      <c r="Q96" s="382"/>
      <c r="R96" s="383"/>
    </row>
    <row r="97" spans="1:18" x14ac:dyDescent="0.35">
      <c r="A97" s="381"/>
      <c r="B97" s="382"/>
      <c r="C97" s="382"/>
      <c r="D97" s="382"/>
      <c r="E97" s="382"/>
      <c r="F97" s="382"/>
      <c r="G97" s="382"/>
      <c r="H97" s="382"/>
      <c r="I97" s="383"/>
      <c r="J97" s="381"/>
      <c r="K97" s="382"/>
      <c r="L97" s="382"/>
      <c r="M97" s="382"/>
      <c r="N97" s="382"/>
      <c r="O97" s="382"/>
      <c r="P97" s="382"/>
      <c r="Q97" s="382"/>
      <c r="R97" s="383"/>
    </row>
    <row r="98" spans="1:18" x14ac:dyDescent="0.35">
      <c r="A98" s="381"/>
      <c r="B98" s="382"/>
      <c r="C98" s="382"/>
      <c r="D98" s="382"/>
      <c r="E98" s="382"/>
      <c r="F98" s="382"/>
      <c r="G98" s="382"/>
      <c r="H98" s="382"/>
      <c r="I98" s="383"/>
      <c r="J98" s="381"/>
      <c r="K98" s="382"/>
      <c r="L98" s="382"/>
      <c r="M98" s="382"/>
      <c r="N98" s="382"/>
      <c r="O98" s="382"/>
      <c r="P98" s="382"/>
      <c r="Q98" s="382"/>
      <c r="R98" s="383"/>
    </row>
    <row r="99" spans="1:18" x14ac:dyDescent="0.35">
      <c r="A99" s="381"/>
      <c r="B99" s="382"/>
      <c r="C99" s="382"/>
      <c r="D99" s="382"/>
      <c r="E99" s="382"/>
      <c r="F99" s="382"/>
      <c r="G99" s="382"/>
      <c r="H99" s="382"/>
      <c r="I99" s="383"/>
      <c r="J99" s="381"/>
      <c r="K99" s="382"/>
      <c r="L99" s="382"/>
      <c r="M99" s="382"/>
      <c r="N99" s="382"/>
      <c r="O99" s="382"/>
      <c r="P99" s="382"/>
      <c r="Q99" s="382"/>
      <c r="R99" s="383"/>
    </row>
    <row r="100" spans="1:18" x14ac:dyDescent="0.35">
      <c r="A100" s="381"/>
      <c r="B100" s="382"/>
      <c r="C100" s="382"/>
      <c r="D100" s="382"/>
      <c r="E100" s="382"/>
      <c r="F100" s="382"/>
      <c r="G100" s="382"/>
      <c r="H100" s="382"/>
      <c r="I100" s="383"/>
      <c r="J100" s="381"/>
      <c r="K100" s="382"/>
      <c r="L100" s="382"/>
      <c r="M100" s="382"/>
      <c r="N100" s="382"/>
      <c r="O100" s="382"/>
      <c r="P100" s="382"/>
      <c r="Q100" s="382"/>
      <c r="R100" s="383"/>
    </row>
    <row r="101" spans="1:18" x14ac:dyDescent="0.35">
      <c r="A101" s="381"/>
      <c r="B101" s="382"/>
      <c r="C101" s="382"/>
      <c r="D101" s="382"/>
      <c r="E101" s="382"/>
      <c r="F101" s="382"/>
      <c r="G101" s="382"/>
      <c r="H101" s="382"/>
      <c r="I101" s="383"/>
      <c r="J101" s="381"/>
      <c r="K101" s="382"/>
      <c r="L101" s="382"/>
      <c r="M101" s="382"/>
      <c r="N101" s="382"/>
      <c r="O101" s="382"/>
      <c r="P101" s="382"/>
      <c r="Q101" s="382"/>
      <c r="R101" s="383"/>
    </row>
    <row r="102" spans="1:18" x14ac:dyDescent="0.35">
      <c r="A102" s="381"/>
      <c r="B102" s="382"/>
      <c r="C102" s="382"/>
      <c r="D102" s="382"/>
      <c r="E102" s="382"/>
      <c r="F102" s="382"/>
      <c r="G102" s="382"/>
      <c r="H102" s="382"/>
      <c r="I102" s="383"/>
      <c r="J102" s="381"/>
      <c r="K102" s="382"/>
      <c r="L102" s="382"/>
      <c r="M102" s="382"/>
      <c r="N102" s="382"/>
      <c r="O102" s="382"/>
      <c r="P102" s="382"/>
      <c r="Q102" s="382"/>
      <c r="R102" s="383"/>
    </row>
    <row r="103" spans="1:18" x14ac:dyDescent="0.35">
      <c r="A103" s="381"/>
      <c r="B103" s="382"/>
      <c r="C103" s="382"/>
      <c r="D103" s="382"/>
      <c r="E103" s="382"/>
      <c r="F103" s="382"/>
      <c r="G103" s="382"/>
      <c r="H103" s="382"/>
      <c r="I103" s="383"/>
      <c r="J103" s="381"/>
      <c r="K103" s="382"/>
      <c r="L103" s="382"/>
      <c r="M103" s="382"/>
      <c r="N103" s="382"/>
      <c r="O103" s="382"/>
      <c r="P103" s="382"/>
      <c r="Q103" s="382"/>
      <c r="R103" s="383"/>
    </row>
    <row r="104" spans="1:18" x14ac:dyDescent="0.35">
      <c r="A104" s="381"/>
      <c r="B104" s="382"/>
      <c r="C104" s="382"/>
      <c r="D104" s="382"/>
      <c r="E104" s="382"/>
      <c r="F104" s="382"/>
      <c r="G104" s="382"/>
      <c r="H104" s="382"/>
      <c r="I104" s="383"/>
      <c r="J104" s="381"/>
      <c r="K104" s="382"/>
      <c r="L104" s="382"/>
      <c r="M104" s="382"/>
      <c r="N104" s="382"/>
      <c r="O104" s="382"/>
      <c r="P104" s="382"/>
      <c r="Q104" s="382"/>
      <c r="R104" s="383"/>
    </row>
    <row r="105" spans="1:18" x14ac:dyDescent="0.35">
      <c r="A105" s="381"/>
      <c r="B105" s="382"/>
      <c r="C105" s="382"/>
      <c r="D105" s="382"/>
      <c r="E105" s="382"/>
      <c r="F105" s="382"/>
      <c r="G105" s="382"/>
      <c r="H105" s="382"/>
      <c r="I105" s="383"/>
      <c r="J105" s="381"/>
      <c r="K105" s="382"/>
      <c r="L105" s="382"/>
      <c r="M105" s="382"/>
      <c r="N105" s="382"/>
      <c r="O105" s="382"/>
      <c r="P105" s="382"/>
      <c r="Q105" s="382"/>
      <c r="R105" s="383"/>
    </row>
    <row r="106" spans="1:18" x14ac:dyDescent="0.35">
      <c r="A106" s="381"/>
      <c r="B106" s="382"/>
      <c r="C106" s="382"/>
      <c r="D106" s="382"/>
      <c r="E106" s="382"/>
      <c r="F106" s="382"/>
      <c r="G106" s="382"/>
      <c r="H106" s="382"/>
      <c r="I106" s="383"/>
      <c r="J106" s="381"/>
      <c r="K106" s="382"/>
      <c r="L106" s="382"/>
      <c r="M106" s="382"/>
      <c r="N106" s="382"/>
      <c r="O106" s="382"/>
      <c r="P106" s="382"/>
      <c r="Q106" s="382"/>
      <c r="R106" s="383"/>
    </row>
    <row r="107" spans="1:18" x14ac:dyDescent="0.35">
      <c r="A107" s="381"/>
      <c r="B107" s="382"/>
      <c r="C107" s="382"/>
      <c r="D107" s="382"/>
      <c r="E107" s="382"/>
      <c r="F107" s="382"/>
      <c r="G107" s="382"/>
      <c r="H107" s="382"/>
      <c r="I107" s="383"/>
      <c r="J107" s="381"/>
      <c r="K107" s="382"/>
      <c r="L107" s="382"/>
      <c r="M107" s="382"/>
      <c r="N107" s="382"/>
      <c r="O107" s="382"/>
      <c r="P107" s="382"/>
      <c r="Q107" s="382"/>
      <c r="R107" s="383"/>
    </row>
    <row r="108" spans="1:18" x14ac:dyDescent="0.35">
      <c r="A108" s="381"/>
      <c r="B108" s="382"/>
      <c r="C108" s="382"/>
      <c r="D108" s="382"/>
      <c r="E108" s="382"/>
      <c r="F108" s="382"/>
      <c r="G108" s="382"/>
      <c r="H108" s="382"/>
      <c r="I108" s="383"/>
      <c r="J108" s="381"/>
      <c r="K108" s="382"/>
      <c r="L108" s="382"/>
      <c r="M108" s="382"/>
      <c r="N108" s="382"/>
      <c r="O108" s="382"/>
      <c r="P108" s="382"/>
      <c r="Q108" s="382"/>
      <c r="R108" s="383"/>
    </row>
    <row r="109" spans="1:18" x14ac:dyDescent="0.35">
      <c r="A109" s="381"/>
      <c r="B109" s="382"/>
      <c r="C109" s="382"/>
      <c r="D109" s="382"/>
      <c r="E109" s="382"/>
      <c r="F109" s="382"/>
      <c r="G109" s="382"/>
      <c r="H109" s="382"/>
      <c r="I109" s="383"/>
      <c r="J109" s="381"/>
      <c r="K109" s="382"/>
      <c r="L109" s="382"/>
      <c r="M109" s="382"/>
      <c r="N109" s="382"/>
      <c r="O109" s="382"/>
      <c r="P109" s="382"/>
      <c r="Q109" s="382"/>
      <c r="R109" s="383"/>
    </row>
    <row r="110" spans="1:18" x14ac:dyDescent="0.35">
      <c r="A110" s="381"/>
      <c r="B110" s="382"/>
      <c r="C110" s="382"/>
      <c r="D110" s="382"/>
      <c r="E110" s="382"/>
      <c r="F110" s="382"/>
      <c r="G110" s="382"/>
      <c r="H110" s="382"/>
      <c r="I110" s="383"/>
      <c r="J110" s="381"/>
      <c r="K110" s="382"/>
      <c r="L110" s="382"/>
      <c r="M110" s="382"/>
      <c r="N110" s="382"/>
      <c r="O110" s="382"/>
      <c r="P110" s="382"/>
      <c r="Q110" s="382"/>
      <c r="R110" s="383"/>
    </row>
    <row r="111" spans="1:18" x14ac:dyDescent="0.35">
      <c r="A111" s="381"/>
      <c r="B111" s="382"/>
      <c r="C111" s="382"/>
      <c r="D111" s="382"/>
      <c r="E111" s="382"/>
      <c r="F111" s="382"/>
      <c r="G111" s="382"/>
      <c r="H111" s="382"/>
      <c r="I111" s="383"/>
      <c r="J111" s="381"/>
      <c r="K111" s="382"/>
      <c r="L111" s="382"/>
      <c r="M111" s="382"/>
      <c r="N111" s="382"/>
      <c r="O111" s="382"/>
      <c r="P111" s="382"/>
      <c r="Q111" s="382"/>
      <c r="R111" s="383"/>
    </row>
    <row r="112" spans="1:18" x14ac:dyDescent="0.35">
      <c r="A112" s="381"/>
      <c r="B112" s="382"/>
      <c r="C112" s="382"/>
      <c r="D112" s="382"/>
      <c r="E112" s="382"/>
      <c r="F112" s="382"/>
      <c r="G112" s="382"/>
      <c r="H112" s="382"/>
      <c r="I112" s="383"/>
      <c r="J112" s="381"/>
      <c r="K112" s="382"/>
      <c r="L112" s="382"/>
      <c r="M112" s="382"/>
      <c r="N112" s="382"/>
      <c r="O112" s="382"/>
      <c r="P112" s="382"/>
      <c r="Q112" s="382"/>
      <c r="R112" s="383"/>
    </row>
    <row r="113" spans="1:18" x14ac:dyDescent="0.35">
      <c r="A113" s="381"/>
      <c r="B113" s="382"/>
      <c r="C113" s="382"/>
      <c r="D113" s="382"/>
      <c r="E113" s="382"/>
      <c r="F113" s="382"/>
      <c r="G113" s="382"/>
      <c r="H113" s="382"/>
      <c r="I113" s="383"/>
      <c r="J113" s="381"/>
      <c r="K113" s="382"/>
      <c r="L113" s="382"/>
      <c r="M113" s="382"/>
      <c r="N113" s="382"/>
      <c r="O113" s="382"/>
      <c r="P113" s="382"/>
      <c r="Q113" s="382"/>
      <c r="R113" s="383"/>
    </row>
    <row r="114" spans="1:18" x14ac:dyDescent="0.35">
      <c r="A114" s="381"/>
      <c r="B114" s="382"/>
      <c r="C114" s="382"/>
      <c r="D114" s="382"/>
      <c r="E114" s="382"/>
      <c r="F114" s="382"/>
      <c r="G114" s="382"/>
      <c r="H114" s="382"/>
      <c r="I114" s="383"/>
      <c r="J114" s="381"/>
      <c r="K114" s="382"/>
      <c r="L114" s="382"/>
      <c r="M114" s="382"/>
      <c r="N114" s="382"/>
      <c r="O114" s="382"/>
      <c r="P114" s="382"/>
      <c r="Q114" s="382"/>
      <c r="R114" s="383"/>
    </row>
    <row r="115" spans="1:18" x14ac:dyDescent="0.35">
      <c r="A115" s="381"/>
      <c r="B115" s="382"/>
      <c r="C115" s="382"/>
      <c r="D115" s="382"/>
      <c r="E115" s="382"/>
      <c r="F115" s="382"/>
      <c r="G115" s="382"/>
      <c r="H115" s="382"/>
      <c r="I115" s="383"/>
      <c r="J115" s="381"/>
      <c r="K115" s="382"/>
      <c r="L115" s="382"/>
      <c r="M115" s="382"/>
      <c r="N115" s="382"/>
      <c r="O115" s="382"/>
      <c r="P115" s="382"/>
      <c r="Q115" s="382"/>
      <c r="R115" s="383"/>
    </row>
    <row r="116" spans="1:18" x14ac:dyDescent="0.35">
      <c r="A116" s="381"/>
      <c r="B116" s="382"/>
      <c r="C116" s="382"/>
      <c r="D116" s="382"/>
      <c r="E116" s="382"/>
      <c r="F116" s="382"/>
      <c r="G116" s="382"/>
      <c r="H116" s="382"/>
      <c r="I116" s="383"/>
      <c r="J116" s="381"/>
      <c r="K116" s="382"/>
      <c r="L116" s="382"/>
      <c r="M116" s="382"/>
      <c r="N116" s="382"/>
      <c r="O116" s="382"/>
      <c r="P116" s="382"/>
      <c r="Q116" s="382"/>
      <c r="R116" s="383"/>
    </row>
    <row r="117" spans="1:18" x14ac:dyDescent="0.35">
      <c r="A117" s="381"/>
      <c r="B117" s="382"/>
      <c r="C117" s="382"/>
      <c r="D117" s="382"/>
      <c r="E117" s="382"/>
      <c r="F117" s="382"/>
      <c r="G117" s="382"/>
      <c r="H117" s="382"/>
      <c r="I117" s="383"/>
      <c r="J117" s="381"/>
      <c r="K117" s="382"/>
      <c r="L117" s="382"/>
      <c r="M117" s="382"/>
      <c r="N117" s="382"/>
      <c r="O117" s="382"/>
      <c r="P117" s="382"/>
      <c r="Q117" s="382"/>
      <c r="R117" s="383"/>
    </row>
    <row r="118" spans="1:18" x14ac:dyDescent="0.35">
      <c r="A118" s="381"/>
      <c r="B118" s="382"/>
      <c r="C118" s="382"/>
      <c r="D118" s="382"/>
      <c r="E118" s="382"/>
      <c r="F118" s="382"/>
      <c r="G118" s="382"/>
      <c r="H118" s="382"/>
      <c r="I118" s="383"/>
      <c r="J118" s="381"/>
      <c r="K118" s="382"/>
      <c r="L118" s="382"/>
      <c r="M118" s="382"/>
      <c r="N118" s="382"/>
      <c r="O118" s="382"/>
      <c r="P118" s="382"/>
      <c r="Q118" s="382"/>
      <c r="R118" s="383"/>
    </row>
    <row r="119" spans="1:18" x14ac:dyDescent="0.35">
      <c r="A119" s="381"/>
      <c r="B119" s="382"/>
      <c r="C119" s="382"/>
      <c r="D119" s="382"/>
      <c r="E119" s="382"/>
      <c r="F119" s="382"/>
      <c r="G119" s="382"/>
      <c r="H119" s="382"/>
      <c r="I119" s="383"/>
      <c r="J119" s="381"/>
      <c r="K119" s="382"/>
      <c r="L119" s="382"/>
      <c r="M119" s="382"/>
      <c r="N119" s="382"/>
      <c r="O119" s="382"/>
      <c r="P119" s="382"/>
      <c r="Q119" s="382"/>
      <c r="R119" s="383"/>
    </row>
    <row r="120" spans="1:18" x14ac:dyDescent="0.35">
      <c r="A120" s="381"/>
      <c r="B120" s="382"/>
      <c r="C120" s="382"/>
      <c r="D120" s="382"/>
      <c r="E120" s="382"/>
      <c r="F120" s="382"/>
      <c r="G120" s="382"/>
      <c r="H120" s="382"/>
      <c r="I120" s="383"/>
      <c r="J120" s="381"/>
      <c r="K120" s="382"/>
      <c r="L120" s="382"/>
      <c r="M120" s="382"/>
      <c r="N120" s="382"/>
      <c r="O120" s="382"/>
      <c r="P120" s="382"/>
      <c r="Q120" s="382"/>
      <c r="R120" s="383"/>
    </row>
    <row r="121" spans="1:18" x14ac:dyDescent="0.35">
      <c r="A121" s="381"/>
      <c r="B121" s="382"/>
      <c r="C121" s="382"/>
      <c r="D121" s="382"/>
      <c r="E121" s="382"/>
      <c r="F121" s="382"/>
      <c r="G121" s="382"/>
      <c r="H121" s="382"/>
      <c r="I121" s="383"/>
      <c r="J121" s="381"/>
      <c r="K121" s="382"/>
      <c r="L121" s="382"/>
      <c r="M121" s="382"/>
      <c r="N121" s="382"/>
      <c r="O121" s="382"/>
      <c r="P121" s="382"/>
      <c r="Q121" s="382"/>
      <c r="R121" s="383"/>
    </row>
    <row r="122" spans="1:18" x14ac:dyDescent="0.35">
      <c r="A122" s="381"/>
      <c r="B122" s="382"/>
      <c r="C122" s="382"/>
      <c r="D122" s="382"/>
      <c r="E122" s="382"/>
      <c r="F122" s="382"/>
      <c r="G122" s="382"/>
      <c r="H122" s="382"/>
      <c r="I122" s="383"/>
      <c r="J122" s="381"/>
      <c r="K122" s="382"/>
      <c r="L122" s="382"/>
      <c r="M122" s="382"/>
      <c r="N122" s="382"/>
      <c r="O122" s="382"/>
      <c r="P122" s="382"/>
      <c r="Q122" s="382"/>
      <c r="R122" s="383"/>
    </row>
    <row r="123" spans="1:18" x14ac:dyDescent="0.35">
      <c r="A123" s="381"/>
      <c r="B123" s="382"/>
      <c r="C123" s="382"/>
      <c r="D123" s="382"/>
      <c r="E123" s="382"/>
      <c r="F123" s="382"/>
      <c r="G123" s="382"/>
      <c r="H123" s="382"/>
      <c r="I123" s="383"/>
      <c r="J123" s="381"/>
      <c r="K123" s="382"/>
      <c r="L123" s="382"/>
      <c r="M123" s="382"/>
      <c r="N123" s="382"/>
      <c r="O123" s="382"/>
      <c r="P123" s="382"/>
      <c r="Q123" s="382"/>
      <c r="R123" s="383"/>
    </row>
    <row r="124" spans="1:18" x14ac:dyDescent="0.35">
      <c r="A124" s="381"/>
      <c r="B124" s="382"/>
      <c r="C124" s="382"/>
      <c r="D124" s="382"/>
      <c r="E124" s="382"/>
      <c r="F124" s="382"/>
      <c r="G124" s="382"/>
      <c r="H124" s="382"/>
      <c r="I124" s="383"/>
      <c r="J124" s="381"/>
      <c r="K124" s="382"/>
      <c r="L124" s="382"/>
      <c r="M124" s="382"/>
      <c r="N124" s="382"/>
      <c r="O124" s="382"/>
      <c r="P124" s="382"/>
      <c r="Q124" s="382"/>
      <c r="R124" s="383"/>
    </row>
    <row r="125" spans="1:18" x14ac:dyDescent="0.35">
      <c r="A125" s="381"/>
      <c r="B125" s="382"/>
      <c r="C125" s="382"/>
      <c r="D125" s="382"/>
      <c r="E125" s="382"/>
      <c r="F125" s="382"/>
      <c r="G125" s="382"/>
      <c r="H125" s="382"/>
      <c r="I125" s="383"/>
      <c r="J125" s="381"/>
      <c r="K125" s="382"/>
      <c r="L125" s="382"/>
      <c r="M125" s="382"/>
      <c r="N125" s="382"/>
      <c r="O125" s="382"/>
      <c r="P125" s="382"/>
      <c r="Q125" s="382"/>
      <c r="R125" s="383"/>
    </row>
    <row r="126" spans="1:18" x14ac:dyDescent="0.35">
      <c r="A126" s="381"/>
      <c r="B126" s="382"/>
      <c r="C126" s="382"/>
      <c r="D126" s="382"/>
      <c r="E126" s="382"/>
      <c r="F126" s="382"/>
      <c r="G126" s="382"/>
      <c r="H126" s="382"/>
      <c r="I126" s="383"/>
      <c r="J126" s="381"/>
      <c r="K126" s="382"/>
      <c r="L126" s="382"/>
      <c r="M126" s="382"/>
      <c r="N126" s="382"/>
      <c r="O126" s="382"/>
      <c r="P126" s="382"/>
      <c r="Q126" s="382"/>
      <c r="R126" s="383"/>
    </row>
    <row r="127" spans="1:18" x14ac:dyDescent="0.35">
      <c r="A127" s="381"/>
      <c r="B127" s="382"/>
      <c r="C127" s="382"/>
      <c r="D127" s="382"/>
      <c r="E127" s="382"/>
      <c r="F127" s="382"/>
      <c r="G127" s="382"/>
      <c r="H127" s="382"/>
      <c r="I127" s="383"/>
      <c r="J127" s="381"/>
      <c r="K127" s="382"/>
      <c r="L127" s="382"/>
      <c r="M127" s="382"/>
      <c r="N127" s="382"/>
      <c r="O127" s="382"/>
      <c r="P127" s="382"/>
      <c r="Q127" s="382"/>
      <c r="R127" s="383"/>
    </row>
    <row r="128" spans="1:18" x14ac:dyDescent="0.35">
      <c r="A128" s="381"/>
      <c r="B128" s="382"/>
      <c r="C128" s="382"/>
      <c r="D128" s="382"/>
      <c r="E128" s="382"/>
      <c r="F128" s="382"/>
      <c r="G128" s="382"/>
      <c r="H128" s="382"/>
      <c r="I128" s="383"/>
      <c r="J128" s="381"/>
      <c r="K128" s="382"/>
      <c r="L128" s="382"/>
      <c r="M128" s="382"/>
      <c r="N128" s="382"/>
      <c r="O128" s="382"/>
      <c r="P128" s="382"/>
      <c r="Q128" s="382"/>
      <c r="R128" s="383"/>
    </row>
    <row r="129" spans="1:18" x14ac:dyDescent="0.35">
      <c r="A129" s="381"/>
      <c r="B129" s="382"/>
      <c r="C129" s="382"/>
      <c r="D129" s="382"/>
      <c r="E129" s="382"/>
      <c r="F129" s="382"/>
      <c r="G129" s="382"/>
      <c r="H129" s="382"/>
      <c r="I129" s="383"/>
      <c r="J129" s="381"/>
      <c r="K129" s="382"/>
      <c r="L129" s="382"/>
      <c r="M129" s="382"/>
      <c r="N129" s="382"/>
      <c r="O129" s="382"/>
      <c r="P129" s="382"/>
      <c r="Q129" s="382"/>
      <c r="R129" s="383"/>
    </row>
    <row r="130" spans="1:18" x14ac:dyDescent="0.35">
      <c r="A130" s="381"/>
      <c r="B130" s="382"/>
      <c r="C130" s="382"/>
      <c r="D130" s="382"/>
      <c r="E130" s="382"/>
      <c r="F130" s="382"/>
      <c r="G130" s="382"/>
      <c r="H130" s="382"/>
      <c r="I130" s="383"/>
      <c r="J130" s="381"/>
      <c r="K130" s="382"/>
      <c r="L130" s="382"/>
      <c r="M130" s="382"/>
      <c r="N130" s="382"/>
      <c r="O130" s="382"/>
      <c r="P130" s="382"/>
      <c r="Q130" s="382"/>
      <c r="R130" s="383"/>
    </row>
    <row r="131" spans="1:18" x14ac:dyDescent="0.35">
      <c r="A131" s="381"/>
      <c r="B131" s="382"/>
      <c r="C131" s="382"/>
      <c r="D131" s="382"/>
      <c r="E131" s="382"/>
      <c r="F131" s="382"/>
      <c r="G131" s="382"/>
      <c r="H131" s="382"/>
      <c r="I131" s="383"/>
      <c r="J131" s="381"/>
      <c r="K131" s="382"/>
      <c r="L131" s="382"/>
      <c r="M131" s="382"/>
      <c r="N131" s="382"/>
      <c r="O131" s="382"/>
      <c r="P131" s="382"/>
      <c r="Q131" s="382"/>
      <c r="R131" s="383"/>
    </row>
    <row r="132" spans="1:18" x14ac:dyDescent="0.35">
      <c r="A132" s="381"/>
      <c r="B132" s="382"/>
      <c r="C132" s="382"/>
      <c r="D132" s="382"/>
      <c r="E132" s="382"/>
      <c r="F132" s="382"/>
      <c r="G132" s="382"/>
      <c r="H132" s="382"/>
      <c r="I132" s="383"/>
      <c r="J132" s="381"/>
      <c r="K132" s="382"/>
      <c r="L132" s="382"/>
      <c r="M132" s="382"/>
      <c r="N132" s="382"/>
      <c r="O132" s="382"/>
      <c r="P132" s="382"/>
      <c r="Q132" s="382"/>
      <c r="R132" s="383"/>
    </row>
    <row r="133" spans="1:18" x14ac:dyDescent="0.35">
      <c r="A133" s="381"/>
      <c r="B133" s="382"/>
      <c r="C133" s="382"/>
      <c r="D133" s="382"/>
      <c r="E133" s="382"/>
      <c r="F133" s="382"/>
      <c r="G133" s="382"/>
      <c r="H133" s="382"/>
      <c r="I133" s="383"/>
      <c r="J133" s="381"/>
      <c r="K133" s="382"/>
      <c r="L133" s="382"/>
      <c r="M133" s="382"/>
      <c r="N133" s="382"/>
      <c r="O133" s="382"/>
      <c r="P133" s="382"/>
      <c r="Q133" s="382"/>
      <c r="R133" s="383"/>
    </row>
    <row r="134" spans="1:18" x14ac:dyDescent="0.35">
      <c r="A134" s="381"/>
      <c r="B134" s="382"/>
      <c r="C134" s="382"/>
      <c r="D134" s="382"/>
      <c r="E134" s="382"/>
      <c r="F134" s="382"/>
      <c r="G134" s="382"/>
      <c r="H134" s="382"/>
      <c r="I134" s="383"/>
      <c r="J134" s="381"/>
      <c r="K134" s="382"/>
      <c r="L134" s="382"/>
      <c r="M134" s="382"/>
      <c r="N134" s="382"/>
      <c r="O134" s="382"/>
      <c r="P134" s="382"/>
      <c r="Q134" s="382"/>
      <c r="R134" s="383"/>
    </row>
    <row r="135" spans="1:18" x14ac:dyDescent="0.35">
      <c r="A135" s="381"/>
      <c r="B135" s="382"/>
      <c r="C135" s="382"/>
      <c r="D135" s="382"/>
      <c r="E135" s="382"/>
      <c r="F135" s="382"/>
      <c r="G135" s="382"/>
      <c r="H135" s="382"/>
      <c r="I135" s="383"/>
      <c r="J135" s="381"/>
      <c r="K135" s="382"/>
      <c r="L135" s="382"/>
      <c r="M135" s="382"/>
      <c r="N135" s="382"/>
      <c r="O135" s="382"/>
      <c r="P135" s="382"/>
      <c r="Q135" s="382"/>
      <c r="R135" s="383"/>
    </row>
    <row r="136" spans="1:18" x14ac:dyDescent="0.35">
      <c r="A136" s="381"/>
      <c r="B136" s="382"/>
      <c r="C136" s="382"/>
      <c r="D136" s="382"/>
      <c r="E136" s="382"/>
      <c r="F136" s="382"/>
      <c r="G136" s="382"/>
      <c r="H136" s="382"/>
      <c r="I136" s="383"/>
      <c r="J136" s="381"/>
      <c r="K136" s="382"/>
      <c r="L136" s="382"/>
      <c r="M136" s="382"/>
      <c r="N136" s="382"/>
      <c r="O136" s="382"/>
      <c r="P136" s="382"/>
      <c r="Q136" s="382"/>
      <c r="R136" s="383"/>
    </row>
    <row r="137" spans="1:18" x14ac:dyDescent="0.35">
      <c r="A137" s="381"/>
      <c r="B137" s="382"/>
      <c r="C137" s="382"/>
      <c r="D137" s="382"/>
      <c r="E137" s="382"/>
      <c r="F137" s="382"/>
      <c r="G137" s="382"/>
      <c r="H137" s="382"/>
      <c r="I137" s="383"/>
      <c r="J137" s="381"/>
      <c r="K137" s="382"/>
      <c r="L137" s="382"/>
      <c r="M137" s="382"/>
      <c r="N137" s="382"/>
      <c r="O137" s="382"/>
      <c r="P137" s="382"/>
      <c r="Q137" s="382"/>
      <c r="R137" s="383"/>
    </row>
    <row r="138" spans="1:18" x14ac:dyDescent="0.35">
      <c r="A138" s="381"/>
      <c r="B138" s="382"/>
      <c r="C138" s="382"/>
      <c r="D138" s="382"/>
      <c r="E138" s="382"/>
      <c r="F138" s="382"/>
      <c r="G138" s="382"/>
      <c r="H138" s="382"/>
      <c r="I138" s="383"/>
      <c r="J138" s="381"/>
      <c r="K138" s="382"/>
      <c r="L138" s="382"/>
      <c r="M138" s="382"/>
      <c r="N138" s="382"/>
      <c r="O138" s="382"/>
      <c r="P138" s="382"/>
      <c r="Q138" s="382"/>
      <c r="R138" s="383"/>
    </row>
    <row r="139" spans="1:18" x14ac:dyDescent="0.35">
      <c r="A139" s="381"/>
      <c r="B139" s="382"/>
      <c r="C139" s="382"/>
      <c r="D139" s="382"/>
      <c r="E139" s="382"/>
      <c r="F139" s="382"/>
      <c r="G139" s="382"/>
      <c r="H139" s="382"/>
      <c r="I139" s="383"/>
      <c r="J139" s="381"/>
      <c r="K139" s="382"/>
      <c r="L139" s="382"/>
      <c r="M139" s="382"/>
      <c r="N139" s="382"/>
      <c r="O139" s="382"/>
      <c r="P139" s="382"/>
      <c r="Q139" s="382"/>
      <c r="R139" s="383"/>
    </row>
    <row r="140" spans="1:18" x14ac:dyDescent="0.35">
      <c r="A140" s="381"/>
      <c r="B140" s="382"/>
      <c r="C140" s="382"/>
      <c r="D140" s="382"/>
      <c r="E140" s="382"/>
      <c r="F140" s="382"/>
      <c r="G140" s="382"/>
      <c r="H140" s="382"/>
      <c r="I140" s="383"/>
      <c r="J140" s="381"/>
      <c r="K140" s="382"/>
      <c r="L140" s="382"/>
      <c r="M140" s="382"/>
      <c r="N140" s="382"/>
      <c r="O140" s="382"/>
      <c r="P140" s="382"/>
      <c r="Q140" s="382"/>
      <c r="R140" s="383"/>
    </row>
    <row r="141" spans="1:18" x14ac:dyDescent="0.35">
      <c r="A141" s="381"/>
      <c r="B141" s="382"/>
      <c r="C141" s="382"/>
      <c r="D141" s="382"/>
      <c r="E141" s="382"/>
      <c r="F141" s="382"/>
      <c r="G141" s="382"/>
      <c r="H141" s="382"/>
      <c r="I141" s="383"/>
      <c r="J141" s="381"/>
      <c r="K141" s="382"/>
      <c r="L141" s="382"/>
      <c r="M141" s="382"/>
      <c r="N141" s="382"/>
      <c r="O141" s="382"/>
      <c r="P141" s="382"/>
      <c r="Q141" s="382"/>
      <c r="R141" s="383"/>
    </row>
    <row r="142" spans="1:18" x14ac:dyDescent="0.35">
      <c r="A142" s="381"/>
      <c r="B142" s="382"/>
      <c r="C142" s="382"/>
      <c r="D142" s="382"/>
      <c r="E142" s="382"/>
      <c r="F142" s="382"/>
      <c r="G142" s="382"/>
      <c r="H142" s="382"/>
      <c r="I142" s="383"/>
      <c r="J142" s="381"/>
      <c r="K142" s="382"/>
      <c r="L142" s="382"/>
      <c r="M142" s="382"/>
      <c r="N142" s="382"/>
      <c r="O142" s="382"/>
      <c r="P142" s="382"/>
      <c r="Q142" s="382"/>
      <c r="R142" s="383"/>
    </row>
    <row r="143" spans="1:18" x14ac:dyDescent="0.35">
      <c r="A143" s="381"/>
      <c r="B143" s="382"/>
      <c r="C143" s="382"/>
      <c r="D143" s="382"/>
      <c r="E143" s="382"/>
      <c r="F143" s="382"/>
      <c r="G143" s="382"/>
      <c r="H143" s="382"/>
      <c r="I143" s="383"/>
      <c r="J143" s="381"/>
      <c r="K143" s="382"/>
      <c r="L143" s="382"/>
      <c r="M143" s="382"/>
      <c r="N143" s="382"/>
      <c r="O143" s="382"/>
      <c r="P143" s="382"/>
      <c r="Q143" s="382"/>
      <c r="R143" s="383"/>
    </row>
    <row r="144" spans="1:18" x14ac:dyDescent="0.35">
      <c r="A144" s="381"/>
      <c r="B144" s="382"/>
      <c r="C144" s="382"/>
      <c r="D144" s="382"/>
      <c r="E144" s="382"/>
      <c r="F144" s="382"/>
      <c r="G144" s="382"/>
      <c r="H144" s="382"/>
      <c r="I144" s="383"/>
      <c r="J144" s="381"/>
      <c r="K144" s="382"/>
      <c r="L144" s="382"/>
      <c r="M144" s="382"/>
      <c r="N144" s="382"/>
      <c r="O144" s="382"/>
      <c r="P144" s="382"/>
      <c r="Q144" s="382"/>
      <c r="R144" s="383"/>
    </row>
    <row r="145" spans="1:18" x14ac:dyDescent="0.35">
      <c r="A145" s="381"/>
      <c r="B145" s="382"/>
      <c r="C145" s="382"/>
      <c r="D145" s="382"/>
      <c r="E145" s="382"/>
      <c r="F145" s="382"/>
      <c r="G145" s="382"/>
      <c r="H145" s="382"/>
      <c r="I145" s="383"/>
      <c r="J145" s="381"/>
      <c r="K145" s="382"/>
      <c r="L145" s="382"/>
      <c r="M145" s="382"/>
      <c r="N145" s="382"/>
      <c r="O145" s="382"/>
      <c r="P145" s="382"/>
      <c r="Q145" s="382"/>
      <c r="R145" s="383"/>
    </row>
    <row r="146" spans="1:18" x14ac:dyDescent="0.35">
      <c r="A146" s="381"/>
      <c r="B146" s="382"/>
      <c r="C146" s="382"/>
      <c r="D146" s="382"/>
      <c r="E146" s="382"/>
      <c r="F146" s="382"/>
      <c r="G146" s="382"/>
      <c r="H146" s="382"/>
      <c r="I146" s="383"/>
      <c r="J146" s="381"/>
      <c r="K146" s="382"/>
      <c r="L146" s="382"/>
      <c r="M146" s="382"/>
      <c r="N146" s="382"/>
      <c r="O146" s="382"/>
      <c r="P146" s="382"/>
      <c r="Q146" s="382"/>
      <c r="R146" s="383"/>
    </row>
    <row r="147" spans="1:18" x14ac:dyDescent="0.35">
      <c r="A147" s="381"/>
      <c r="B147" s="382"/>
      <c r="C147" s="382"/>
      <c r="D147" s="382"/>
      <c r="E147" s="382"/>
      <c r="F147" s="382"/>
      <c r="G147" s="382"/>
      <c r="H147" s="382"/>
      <c r="I147" s="383"/>
      <c r="J147" s="381"/>
      <c r="K147" s="382"/>
      <c r="L147" s="382"/>
      <c r="M147" s="382"/>
      <c r="N147" s="382"/>
      <c r="O147" s="382"/>
      <c r="P147" s="382"/>
      <c r="Q147" s="382"/>
      <c r="R147" s="383"/>
    </row>
    <row r="148" spans="1:18" x14ac:dyDescent="0.35">
      <c r="A148" s="381"/>
      <c r="B148" s="382"/>
      <c r="C148" s="382"/>
      <c r="D148" s="382"/>
      <c r="E148" s="382"/>
      <c r="F148" s="382"/>
      <c r="G148" s="382"/>
      <c r="H148" s="382"/>
      <c r="I148" s="383"/>
      <c r="J148" s="381"/>
      <c r="K148" s="382"/>
      <c r="L148" s="382"/>
      <c r="M148" s="382"/>
      <c r="N148" s="382"/>
      <c r="O148" s="382"/>
      <c r="P148" s="382"/>
      <c r="Q148" s="382"/>
      <c r="R148" s="383"/>
    </row>
    <row r="149" spans="1:18" x14ac:dyDescent="0.35">
      <c r="A149" s="381"/>
      <c r="B149" s="382"/>
      <c r="C149" s="382"/>
      <c r="D149" s="382"/>
      <c r="E149" s="382"/>
      <c r="F149" s="382"/>
      <c r="G149" s="382"/>
      <c r="H149" s="382"/>
      <c r="I149" s="383"/>
      <c r="J149" s="381"/>
      <c r="K149" s="382"/>
      <c r="L149" s="382"/>
      <c r="M149" s="382"/>
      <c r="N149" s="382"/>
      <c r="O149" s="382"/>
      <c r="P149" s="382"/>
      <c r="Q149" s="382"/>
      <c r="R149" s="383"/>
    </row>
    <row r="150" spans="1:18" x14ac:dyDescent="0.35">
      <c r="A150" s="381"/>
      <c r="B150" s="382"/>
      <c r="C150" s="382"/>
      <c r="D150" s="382"/>
      <c r="E150" s="382"/>
      <c r="F150" s="382"/>
      <c r="G150" s="382"/>
      <c r="H150" s="382"/>
      <c r="I150" s="383"/>
      <c r="J150" s="381"/>
      <c r="K150" s="382"/>
      <c r="L150" s="382"/>
      <c r="M150" s="382"/>
      <c r="N150" s="382"/>
      <c r="O150" s="382"/>
      <c r="P150" s="382"/>
      <c r="Q150" s="382"/>
      <c r="R150" s="383"/>
    </row>
    <row r="151" spans="1:18" x14ac:dyDescent="0.35">
      <c r="A151" s="381"/>
      <c r="B151" s="382"/>
      <c r="C151" s="382"/>
      <c r="D151" s="382"/>
      <c r="E151" s="382"/>
      <c r="F151" s="382"/>
      <c r="G151" s="382"/>
      <c r="H151" s="382"/>
      <c r="I151" s="383"/>
      <c r="J151" s="381"/>
      <c r="K151" s="382"/>
      <c r="L151" s="382"/>
      <c r="M151" s="382"/>
      <c r="N151" s="382"/>
      <c r="O151" s="382"/>
      <c r="P151" s="382"/>
      <c r="Q151" s="382"/>
      <c r="R151" s="383"/>
    </row>
    <row r="152" spans="1:18" x14ac:dyDescent="0.35">
      <c r="A152" s="381"/>
      <c r="B152" s="382"/>
      <c r="C152" s="382"/>
      <c r="D152" s="382"/>
      <c r="E152" s="382"/>
      <c r="F152" s="382"/>
      <c r="G152" s="382"/>
      <c r="H152" s="382"/>
      <c r="I152" s="383"/>
      <c r="J152" s="381"/>
      <c r="K152" s="382"/>
      <c r="L152" s="382"/>
      <c r="M152" s="382"/>
      <c r="N152" s="382"/>
      <c r="O152" s="382"/>
      <c r="P152" s="382"/>
      <c r="Q152" s="382"/>
      <c r="R152" s="383"/>
    </row>
    <row r="153" spans="1:18" x14ac:dyDescent="0.35">
      <c r="A153" s="381"/>
      <c r="B153" s="382"/>
      <c r="C153" s="382"/>
      <c r="D153" s="382"/>
      <c r="E153" s="382"/>
      <c r="F153" s="382"/>
      <c r="G153" s="382"/>
      <c r="H153" s="382"/>
      <c r="I153" s="383"/>
      <c r="J153" s="381"/>
      <c r="K153" s="382"/>
      <c r="L153" s="382"/>
      <c r="M153" s="382"/>
      <c r="N153" s="382"/>
      <c r="O153" s="382"/>
      <c r="P153" s="382"/>
      <c r="Q153" s="382"/>
      <c r="R153" s="383"/>
    </row>
    <row r="154" spans="1:18" x14ac:dyDescent="0.35">
      <c r="A154" s="381"/>
      <c r="B154" s="382"/>
      <c r="C154" s="382"/>
      <c r="D154" s="382"/>
      <c r="E154" s="382"/>
      <c r="F154" s="382"/>
      <c r="G154" s="382"/>
      <c r="H154" s="382"/>
      <c r="I154" s="383"/>
      <c r="J154" s="381"/>
      <c r="K154" s="382"/>
      <c r="L154" s="382"/>
      <c r="M154" s="382"/>
      <c r="N154" s="382"/>
      <c r="O154" s="382"/>
      <c r="P154" s="382"/>
      <c r="Q154" s="382"/>
      <c r="R154" s="383"/>
    </row>
    <row r="155" spans="1:18" x14ac:dyDescent="0.35">
      <c r="A155" s="381"/>
      <c r="B155" s="382"/>
      <c r="C155" s="382"/>
      <c r="D155" s="382"/>
      <c r="E155" s="382"/>
      <c r="F155" s="382"/>
      <c r="G155" s="382"/>
      <c r="H155" s="382"/>
      <c r="I155" s="383"/>
      <c r="J155" s="381"/>
      <c r="K155" s="382"/>
      <c r="L155" s="382"/>
      <c r="M155" s="382"/>
      <c r="N155" s="382"/>
      <c r="O155" s="382"/>
      <c r="P155" s="382"/>
      <c r="Q155" s="382"/>
      <c r="R155" s="383"/>
    </row>
    <row r="156" spans="1:18" x14ac:dyDescent="0.35">
      <c r="A156" s="381"/>
      <c r="B156" s="382"/>
      <c r="C156" s="382"/>
      <c r="D156" s="382"/>
      <c r="E156" s="382"/>
      <c r="F156" s="382"/>
      <c r="G156" s="382"/>
      <c r="H156" s="382"/>
      <c r="I156" s="383"/>
      <c r="J156" s="381"/>
      <c r="K156" s="382"/>
      <c r="L156" s="382"/>
      <c r="M156" s="382"/>
      <c r="N156" s="382"/>
      <c r="O156" s="382"/>
      <c r="P156" s="382"/>
      <c r="Q156" s="382"/>
      <c r="R156" s="383"/>
    </row>
    <row r="157" spans="1:18" x14ac:dyDescent="0.35">
      <c r="A157" s="381"/>
      <c r="B157" s="382"/>
      <c r="C157" s="382"/>
      <c r="D157" s="382"/>
      <c r="E157" s="382"/>
      <c r="F157" s="382"/>
      <c r="G157" s="382"/>
      <c r="H157" s="382"/>
      <c r="I157" s="383"/>
      <c r="J157" s="381"/>
      <c r="K157" s="382"/>
      <c r="L157" s="382"/>
      <c r="M157" s="382"/>
      <c r="N157" s="382"/>
      <c r="O157" s="382"/>
      <c r="P157" s="382"/>
      <c r="Q157" s="382"/>
      <c r="R157" s="383"/>
    </row>
    <row r="158" spans="1:18" x14ac:dyDescent="0.35">
      <c r="A158" s="381"/>
      <c r="B158" s="382"/>
      <c r="C158" s="382"/>
      <c r="D158" s="382"/>
      <c r="E158" s="382"/>
      <c r="F158" s="382"/>
      <c r="G158" s="382"/>
      <c r="H158" s="382"/>
      <c r="I158" s="383"/>
      <c r="J158" s="381"/>
      <c r="K158" s="382"/>
      <c r="L158" s="382"/>
      <c r="M158" s="382"/>
      <c r="N158" s="382"/>
      <c r="O158" s="382"/>
      <c r="P158" s="382"/>
      <c r="Q158" s="382"/>
      <c r="R158" s="383"/>
    </row>
    <row r="159" spans="1:18" x14ac:dyDescent="0.35">
      <c r="A159" s="381"/>
      <c r="B159" s="382"/>
      <c r="C159" s="382"/>
      <c r="D159" s="382"/>
      <c r="E159" s="382"/>
      <c r="F159" s="382"/>
      <c r="G159" s="382"/>
      <c r="H159" s="382"/>
      <c r="I159" s="383"/>
      <c r="J159" s="381"/>
      <c r="K159" s="382"/>
      <c r="L159" s="382"/>
      <c r="M159" s="382"/>
      <c r="N159" s="382"/>
      <c r="O159" s="382"/>
      <c r="P159" s="382"/>
      <c r="Q159" s="382"/>
      <c r="R159" s="383"/>
    </row>
    <row r="160" spans="1:18" x14ac:dyDescent="0.35">
      <c r="A160" s="381"/>
      <c r="B160" s="382"/>
      <c r="C160" s="382"/>
      <c r="D160" s="382"/>
      <c r="E160" s="382"/>
      <c r="F160" s="382"/>
      <c r="G160" s="382"/>
      <c r="H160" s="382"/>
      <c r="I160" s="383"/>
      <c r="J160" s="381"/>
      <c r="K160" s="382"/>
      <c r="L160" s="382"/>
      <c r="M160" s="382"/>
      <c r="N160" s="382"/>
      <c r="O160" s="382"/>
      <c r="P160" s="382"/>
      <c r="Q160" s="382"/>
      <c r="R160" s="383"/>
    </row>
    <row r="161" spans="1:18" x14ac:dyDescent="0.35">
      <c r="A161" s="381"/>
      <c r="B161" s="382"/>
      <c r="C161" s="382"/>
      <c r="D161" s="382"/>
      <c r="E161" s="382"/>
      <c r="F161" s="382"/>
      <c r="G161" s="382"/>
      <c r="H161" s="382"/>
      <c r="I161" s="383"/>
      <c r="J161" s="381"/>
      <c r="K161" s="382"/>
      <c r="L161" s="382"/>
      <c r="M161" s="382"/>
      <c r="N161" s="382"/>
      <c r="O161" s="382"/>
      <c r="P161" s="382"/>
      <c r="Q161" s="382"/>
      <c r="R161" s="383"/>
    </row>
    <row r="162" spans="1:18" x14ac:dyDescent="0.35">
      <c r="A162" s="381"/>
      <c r="B162" s="382"/>
      <c r="C162" s="382"/>
      <c r="D162" s="382"/>
      <c r="E162" s="382"/>
      <c r="F162" s="382"/>
      <c r="G162" s="382"/>
      <c r="H162" s="382"/>
      <c r="I162" s="383"/>
      <c r="J162" s="381"/>
      <c r="K162" s="382"/>
      <c r="L162" s="382"/>
      <c r="M162" s="382"/>
      <c r="N162" s="382"/>
      <c r="O162" s="382"/>
      <c r="P162" s="382"/>
      <c r="Q162" s="382"/>
      <c r="R162" s="383"/>
    </row>
    <row r="163" spans="1:18" x14ac:dyDescent="0.35">
      <c r="A163" s="381"/>
      <c r="B163" s="382"/>
      <c r="C163" s="382"/>
      <c r="D163" s="382"/>
      <c r="E163" s="382"/>
      <c r="F163" s="382"/>
      <c r="G163" s="382"/>
      <c r="H163" s="382"/>
      <c r="I163" s="383"/>
      <c r="J163" s="381"/>
      <c r="K163" s="382"/>
      <c r="L163" s="382"/>
      <c r="M163" s="382"/>
      <c r="N163" s="382"/>
      <c r="O163" s="382"/>
      <c r="P163" s="382"/>
      <c r="Q163" s="382"/>
      <c r="R163" s="383"/>
    </row>
    <row r="164" spans="1:18" x14ac:dyDescent="0.35">
      <c r="A164" s="381"/>
      <c r="B164" s="382"/>
      <c r="C164" s="382"/>
      <c r="D164" s="382"/>
      <c r="E164" s="382"/>
      <c r="F164" s="382"/>
      <c r="G164" s="382"/>
      <c r="H164" s="382"/>
      <c r="I164" s="383"/>
      <c r="J164" s="381"/>
      <c r="K164" s="382"/>
      <c r="L164" s="382"/>
      <c r="M164" s="382"/>
      <c r="N164" s="382"/>
      <c r="O164" s="382"/>
      <c r="P164" s="382"/>
      <c r="Q164" s="382"/>
      <c r="R164" s="383"/>
    </row>
    <row r="165" spans="1:18" x14ac:dyDescent="0.35">
      <c r="A165" s="381"/>
      <c r="B165" s="382"/>
      <c r="C165" s="382"/>
      <c r="D165" s="382"/>
      <c r="E165" s="382"/>
      <c r="F165" s="382"/>
      <c r="G165" s="382"/>
      <c r="H165" s="382"/>
      <c r="I165" s="383"/>
      <c r="J165" s="381"/>
      <c r="K165" s="382"/>
      <c r="L165" s="382"/>
      <c r="M165" s="382"/>
      <c r="N165" s="382"/>
      <c r="O165" s="382"/>
      <c r="P165" s="382"/>
      <c r="Q165" s="382"/>
      <c r="R165" s="383"/>
    </row>
    <row r="166" spans="1:18" x14ac:dyDescent="0.35">
      <c r="A166" s="381"/>
      <c r="B166" s="382"/>
      <c r="C166" s="382"/>
      <c r="D166" s="382"/>
      <c r="E166" s="382"/>
      <c r="F166" s="382"/>
      <c r="G166" s="382"/>
      <c r="H166" s="382"/>
      <c r="I166" s="383"/>
      <c r="J166" s="381"/>
      <c r="K166" s="382"/>
      <c r="L166" s="382"/>
      <c r="M166" s="382"/>
      <c r="N166" s="382"/>
      <c r="O166" s="382"/>
      <c r="P166" s="382"/>
      <c r="Q166" s="382"/>
      <c r="R166" s="383"/>
    </row>
    <row r="167" spans="1:18" x14ac:dyDescent="0.35">
      <c r="A167" s="381"/>
      <c r="B167" s="382"/>
      <c r="C167" s="382"/>
      <c r="D167" s="382"/>
      <c r="E167" s="382"/>
      <c r="F167" s="382"/>
      <c r="G167" s="382"/>
      <c r="H167" s="382"/>
      <c r="I167" s="383"/>
      <c r="J167" s="381"/>
      <c r="K167" s="382"/>
      <c r="L167" s="382"/>
      <c r="M167" s="382"/>
      <c r="N167" s="382"/>
      <c r="O167" s="382"/>
      <c r="P167" s="382"/>
      <c r="Q167" s="382"/>
      <c r="R167" s="383"/>
    </row>
    <row r="168" spans="1:18" x14ac:dyDescent="0.35">
      <c r="A168" s="381"/>
      <c r="B168" s="382"/>
      <c r="C168" s="382"/>
      <c r="D168" s="382"/>
      <c r="E168" s="382"/>
      <c r="F168" s="382"/>
      <c r="G168" s="382"/>
      <c r="H168" s="382"/>
      <c r="I168" s="383"/>
      <c r="J168" s="381"/>
      <c r="K168" s="382"/>
      <c r="L168" s="382"/>
      <c r="M168" s="382"/>
      <c r="N168" s="382"/>
      <c r="O168" s="382"/>
      <c r="P168" s="382"/>
      <c r="Q168" s="382"/>
      <c r="R168" s="383"/>
    </row>
    <row r="169" spans="1:18" x14ac:dyDescent="0.35">
      <c r="A169" s="381"/>
      <c r="B169" s="382"/>
      <c r="C169" s="382"/>
      <c r="D169" s="382"/>
      <c r="E169" s="382"/>
      <c r="F169" s="382"/>
      <c r="G169" s="382"/>
      <c r="H169" s="382"/>
      <c r="I169" s="383"/>
      <c r="J169" s="381"/>
      <c r="K169" s="382"/>
      <c r="L169" s="382"/>
      <c r="M169" s="382"/>
      <c r="N169" s="382"/>
      <c r="O169" s="382"/>
      <c r="P169" s="382"/>
      <c r="Q169" s="382"/>
      <c r="R169" s="383"/>
    </row>
    <row r="170" spans="1:18" x14ac:dyDescent="0.35">
      <c r="A170" s="381"/>
      <c r="B170" s="382"/>
      <c r="C170" s="382"/>
      <c r="D170" s="382"/>
      <c r="E170" s="382"/>
      <c r="F170" s="382"/>
      <c r="G170" s="382"/>
      <c r="H170" s="382"/>
      <c r="I170" s="383"/>
      <c r="J170" s="381"/>
      <c r="K170" s="382"/>
      <c r="L170" s="382"/>
      <c r="M170" s="382"/>
      <c r="N170" s="382"/>
      <c r="O170" s="382"/>
      <c r="P170" s="382"/>
      <c r="Q170" s="382"/>
      <c r="R170" s="383"/>
    </row>
    <row r="171" spans="1:18" x14ac:dyDescent="0.35">
      <c r="A171" s="381"/>
      <c r="B171" s="382"/>
      <c r="C171" s="382"/>
      <c r="D171" s="382"/>
      <c r="E171" s="382"/>
      <c r="F171" s="382"/>
      <c r="G171" s="382"/>
      <c r="H171" s="382"/>
      <c r="I171" s="383"/>
      <c r="J171" s="381"/>
      <c r="K171" s="382"/>
      <c r="L171" s="382"/>
      <c r="M171" s="382"/>
      <c r="N171" s="382"/>
      <c r="O171" s="382"/>
      <c r="P171" s="382"/>
      <c r="Q171" s="382"/>
      <c r="R171" s="383"/>
    </row>
    <row r="172" spans="1:18" x14ac:dyDescent="0.35">
      <c r="A172" s="381"/>
      <c r="B172" s="382"/>
      <c r="C172" s="382"/>
      <c r="D172" s="382"/>
      <c r="E172" s="382"/>
      <c r="F172" s="382"/>
      <c r="G172" s="382"/>
      <c r="H172" s="382"/>
      <c r="I172" s="383"/>
      <c r="J172" s="381"/>
      <c r="K172" s="382"/>
      <c r="L172" s="382"/>
      <c r="M172" s="382"/>
      <c r="N172" s="382"/>
      <c r="O172" s="382"/>
      <c r="P172" s="382"/>
      <c r="Q172" s="382"/>
      <c r="R172" s="383"/>
    </row>
    <row r="173" spans="1:18" x14ac:dyDescent="0.35">
      <c r="A173" s="381"/>
      <c r="B173" s="382"/>
      <c r="C173" s="382"/>
      <c r="D173" s="382"/>
      <c r="E173" s="382"/>
      <c r="F173" s="382"/>
      <c r="G173" s="382"/>
      <c r="H173" s="382"/>
      <c r="I173" s="383"/>
      <c r="J173" s="381"/>
      <c r="K173" s="382"/>
      <c r="L173" s="382"/>
      <c r="M173" s="382"/>
      <c r="N173" s="382"/>
      <c r="O173" s="382"/>
      <c r="P173" s="382"/>
      <c r="Q173" s="382"/>
      <c r="R173" s="383"/>
    </row>
    <row r="174" spans="1:18" x14ac:dyDescent="0.35">
      <c r="A174" s="381"/>
      <c r="B174" s="382"/>
      <c r="C174" s="382"/>
      <c r="D174" s="382"/>
      <c r="E174" s="382"/>
      <c r="F174" s="382"/>
      <c r="G174" s="382"/>
      <c r="H174" s="382"/>
      <c r="I174" s="383"/>
      <c r="J174" s="381"/>
      <c r="K174" s="382"/>
      <c r="L174" s="382"/>
      <c r="M174" s="382"/>
      <c r="N174" s="382"/>
      <c r="O174" s="382"/>
      <c r="P174" s="382"/>
      <c r="Q174" s="382"/>
      <c r="R174" s="383"/>
    </row>
    <row r="175" spans="1:18" x14ac:dyDescent="0.35">
      <c r="A175" s="381"/>
      <c r="B175" s="382"/>
      <c r="C175" s="382"/>
      <c r="D175" s="382"/>
      <c r="E175" s="382"/>
      <c r="F175" s="382"/>
      <c r="G175" s="382"/>
      <c r="H175" s="382"/>
      <c r="I175" s="383"/>
      <c r="J175" s="381"/>
      <c r="K175" s="382"/>
      <c r="L175" s="382"/>
      <c r="M175" s="382"/>
      <c r="N175" s="382"/>
      <c r="O175" s="382"/>
      <c r="P175" s="382"/>
      <c r="Q175" s="382"/>
      <c r="R175" s="383"/>
    </row>
    <row r="176" spans="1:18" x14ac:dyDescent="0.35">
      <c r="A176" s="381"/>
      <c r="B176" s="382"/>
      <c r="C176" s="382"/>
      <c r="D176" s="382"/>
      <c r="E176" s="382"/>
      <c r="F176" s="382"/>
      <c r="G176" s="382"/>
      <c r="H176" s="382"/>
      <c r="I176" s="383"/>
      <c r="J176" s="381"/>
      <c r="K176" s="382"/>
      <c r="L176" s="382"/>
      <c r="M176" s="382"/>
      <c r="N176" s="382"/>
      <c r="O176" s="382"/>
      <c r="P176" s="382"/>
      <c r="Q176" s="382"/>
      <c r="R176" s="383"/>
    </row>
    <row r="177" spans="1:18" x14ac:dyDescent="0.35">
      <c r="A177" s="381"/>
      <c r="B177" s="382"/>
      <c r="C177" s="382"/>
      <c r="D177" s="382"/>
      <c r="E177" s="382"/>
      <c r="F177" s="382"/>
      <c r="G177" s="382"/>
      <c r="H177" s="382"/>
      <c r="I177" s="383"/>
      <c r="J177" s="381"/>
      <c r="K177" s="382"/>
      <c r="L177" s="382"/>
      <c r="M177" s="382"/>
      <c r="N177" s="382"/>
      <c r="O177" s="382"/>
      <c r="P177" s="382"/>
      <c r="Q177" s="382"/>
      <c r="R177" s="383"/>
    </row>
    <row r="178" spans="1:18" x14ac:dyDescent="0.35">
      <c r="A178" s="381"/>
      <c r="B178" s="382"/>
      <c r="C178" s="382"/>
      <c r="D178" s="382"/>
      <c r="E178" s="382"/>
      <c r="F178" s="382"/>
      <c r="G178" s="382"/>
      <c r="H178" s="382"/>
      <c r="I178" s="383"/>
      <c r="J178" s="381"/>
      <c r="K178" s="382"/>
      <c r="L178" s="382"/>
      <c r="M178" s="382"/>
      <c r="N178" s="382"/>
      <c r="O178" s="382"/>
      <c r="P178" s="382"/>
      <c r="Q178" s="382"/>
      <c r="R178" s="383"/>
    </row>
    <row r="179" spans="1:18" x14ac:dyDescent="0.35">
      <c r="A179" s="381"/>
      <c r="B179" s="382"/>
      <c r="C179" s="382"/>
      <c r="D179" s="382"/>
      <c r="E179" s="382"/>
      <c r="F179" s="382"/>
      <c r="G179" s="382"/>
      <c r="H179" s="382"/>
      <c r="I179" s="383"/>
      <c r="J179" s="381"/>
      <c r="K179" s="382"/>
      <c r="L179" s="382"/>
      <c r="M179" s="382"/>
      <c r="N179" s="382"/>
      <c r="O179" s="382"/>
      <c r="P179" s="382"/>
      <c r="Q179" s="382"/>
      <c r="R179" s="383"/>
    </row>
    <row r="180" spans="1:18" x14ac:dyDescent="0.35">
      <c r="A180" s="381"/>
      <c r="B180" s="382"/>
      <c r="C180" s="382"/>
      <c r="D180" s="382"/>
      <c r="E180" s="382"/>
      <c r="F180" s="382"/>
      <c r="G180" s="382"/>
      <c r="H180" s="382"/>
      <c r="I180" s="383"/>
      <c r="J180" s="381"/>
      <c r="K180" s="382"/>
      <c r="L180" s="382"/>
      <c r="M180" s="382"/>
      <c r="N180" s="382"/>
      <c r="O180" s="382"/>
      <c r="P180" s="382"/>
      <c r="Q180" s="382"/>
      <c r="R180" s="383"/>
    </row>
    <row r="181" spans="1:18" x14ac:dyDescent="0.35">
      <c r="A181" s="381"/>
      <c r="B181" s="382"/>
      <c r="C181" s="382"/>
      <c r="D181" s="382"/>
      <c r="E181" s="382"/>
      <c r="F181" s="382"/>
      <c r="G181" s="382"/>
      <c r="H181" s="382"/>
      <c r="I181" s="383"/>
      <c r="J181" s="381"/>
      <c r="K181" s="382"/>
      <c r="L181" s="382"/>
      <c r="M181" s="382"/>
      <c r="N181" s="382"/>
      <c r="O181" s="382"/>
      <c r="P181" s="382"/>
      <c r="Q181" s="382"/>
      <c r="R181" s="383"/>
    </row>
    <row r="182" spans="1:18" x14ac:dyDescent="0.35">
      <c r="A182" s="381"/>
      <c r="B182" s="382"/>
      <c r="C182" s="382"/>
      <c r="D182" s="382"/>
      <c r="E182" s="382"/>
      <c r="F182" s="382"/>
      <c r="G182" s="382"/>
      <c r="H182" s="382"/>
      <c r="I182" s="383"/>
      <c r="J182" s="381"/>
      <c r="K182" s="382"/>
      <c r="L182" s="382"/>
      <c r="M182" s="382"/>
      <c r="N182" s="382"/>
      <c r="O182" s="382"/>
      <c r="P182" s="382"/>
      <c r="Q182" s="382"/>
      <c r="R182" s="383"/>
    </row>
    <row r="183" spans="1:18" x14ac:dyDescent="0.35">
      <c r="A183" s="381"/>
      <c r="B183" s="382"/>
      <c r="C183" s="382"/>
      <c r="D183" s="382"/>
      <c r="E183" s="382"/>
      <c r="F183" s="382"/>
      <c r="G183" s="382"/>
      <c r="H183" s="382"/>
      <c r="I183" s="383"/>
      <c r="J183" s="381"/>
      <c r="K183" s="382"/>
      <c r="L183" s="382"/>
      <c r="M183" s="382"/>
      <c r="N183" s="382"/>
      <c r="O183" s="382"/>
      <c r="P183" s="382"/>
      <c r="Q183" s="382"/>
      <c r="R183" s="383"/>
    </row>
    <row r="184" spans="1:18" x14ac:dyDescent="0.35">
      <c r="A184" s="381"/>
      <c r="B184" s="382"/>
      <c r="C184" s="382"/>
      <c r="D184" s="382"/>
      <c r="E184" s="382"/>
      <c r="F184" s="382"/>
      <c r="G184" s="382"/>
      <c r="H184" s="382"/>
      <c r="I184" s="383"/>
      <c r="J184" s="381"/>
      <c r="K184" s="382"/>
      <c r="L184" s="382"/>
      <c r="M184" s="382"/>
      <c r="N184" s="382"/>
      <c r="O184" s="382"/>
      <c r="P184" s="382"/>
      <c r="Q184" s="382"/>
      <c r="R184" s="383"/>
    </row>
    <row r="185" spans="1:18" x14ac:dyDescent="0.35">
      <c r="A185" s="381"/>
      <c r="B185" s="382"/>
      <c r="C185" s="382"/>
      <c r="D185" s="382"/>
      <c r="E185" s="382"/>
      <c r="F185" s="382"/>
      <c r="G185" s="382"/>
      <c r="H185" s="382"/>
      <c r="I185" s="383"/>
      <c r="J185" s="381"/>
      <c r="K185" s="382"/>
      <c r="L185" s="382"/>
      <c r="M185" s="382"/>
      <c r="N185" s="382"/>
      <c r="O185" s="382"/>
      <c r="P185" s="382"/>
      <c r="Q185" s="382"/>
      <c r="R185" s="383"/>
    </row>
    <row r="186" spans="1:18" x14ac:dyDescent="0.35">
      <c r="A186" s="381"/>
      <c r="B186" s="382"/>
      <c r="C186" s="382"/>
      <c r="D186" s="382"/>
      <c r="E186" s="382"/>
      <c r="F186" s="382"/>
      <c r="G186" s="382"/>
      <c r="H186" s="382"/>
      <c r="I186" s="383"/>
      <c r="J186" s="381"/>
      <c r="K186" s="382"/>
      <c r="L186" s="382"/>
      <c r="M186" s="382"/>
      <c r="N186" s="382"/>
      <c r="O186" s="382"/>
      <c r="P186" s="382"/>
      <c r="Q186" s="382"/>
      <c r="R186" s="383"/>
    </row>
    <row r="187" spans="1:18" x14ac:dyDescent="0.35">
      <c r="A187" s="381"/>
      <c r="B187" s="382"/>
      <c r="C187" s="382"/>
      <c r="D187" s="382"/>
      <c r="E187" s="382"/>
      <c r="F187" s="382"/>
      <c r="G187" s="382"/>
      <c r="H187" s="382"/>
      <c r="I187" s="383"/>
      <c r="J187" s="381"/>
      <c r="K187" s="382"/>
      <c r="L187" s="382"/>
      <c r="M187" s="382"/>
      <c r="N187" s="382"/>
      <c r="O187" s="382"/>
      <c r="P187" s="382"/>
      <c r="Q187" s="382"/>
      <c r="R187" s="383"/>
    </row>
    <row r="188" spans="1:18" x14ac:dyDescent="0.35">
      <c r="A188" s="381"/>
      <c r="B188" s="382"/>
      <c r="C188" s="382"/>
      <c r="D188" s="382"/>
      <c r="E188" s="382"/>
      <c r="F188" s="382"/>
      <c r="G188" s="382"/>
      <c r="H188" s="382"/>
      <c r="I188" s="383"/>
      <c r="J188" s="381"/>
      <c r="K188" s="382"/>
      <c r="L188" s="382"/>
      <c r="M188" s="382"/>
      <c r="N188" s="382"/>
      <c r="O188" s="382"/>
      <c r="P188" s="382"/>
      <c r="Q188" s="382"/>
      <c r="R188" s="383"/>
    </row>
    <row r="189" spans="1:18" x14ac:dyDescent="0.35">
      <c r="A189" s="381"/>
      <c r="B189" s="382"/>
      <c r="C189" s="382"/>
      <c r="D189" s="382"/>
      <c r="E189" s="382"/>
      <c r="F189" s="382"/>
      <c r="G189" s="382"/>
      <c r="H189" s="382"/>
      <c r="I189" s="383"/>
      <c r="J189" s="381"/>
      <c r="K189" s="382"/>
      <c r="L189" s="382"/>
      <c r="M189" s="382"/>
      <c r="N189" s="382"/>
      <c r="O189" s="382"/>
      <c r="P189" s="382"/>
      <c r="Q189" s="382"/>
      <c r="R189" s="383"/>
    </row>
    <row r="190" spans="1:18" x14ac:dyDescent="0.35">
      <c r="A190" s="381"/>
      <c r="B190" s="382"/>
      <c r="C190" s="382"/>
      <c r="D190" s="382"/>
      <c r="E190" s="382"/>
      <c r="F190" s="382"/>
      <c r="G190" s="382"/>
      <c r="H190" s="382"/>
      <c r="I190" s="383"/>
      <c r="J190" s="381"/>
      <c r="K190" s="382"/>
      <c r="L190" s="382"/>
      <c r="M190" s="382"/>
      <c r="N190" s="382"/>
      <c r="O190" s="382"/>
      <c r="P190" s="382"/>
      <c r="Q190" s="382"/>
      <c r="R190" s="383"/>
    </row>
    <row r="191" spans="1:18" x14ac:dyDescent="0.35">
      <c r="A191" s="381"/>
      <c r="B191" s="382"/>
      <c r="C191" s="382"/>
      <c r="D191" s="382"/>
      <c r="E191" s="382"/>
      <c r="F191" s="382"/>
      <c r="G191" s="382"/>
      <c r="H191" s="382"/>
      <c r="I191" s="383"/>
      <c r="J191" s="381"/>
      <c r="K191" s="382"/>
      <c r="L191" s="382"/>
      <c r="M191" s="382"/>
      <c r="N191" s="382"/>
      <c r="O191" s="382"/>
      <c r="P191" s="382"/>
      <c r="Q191" s="382"/>
      <c r="R191" s="383"/>
    </row>
    <row r="192" spans="1:18" x14ac:dyDescent="0.35">
      <c r="A192" s="381"/>
      <c r="B192" s="382"/>
      <c r="C192" s="382"/>
      <c r="D192" s="382"/>
      <c r="E192" s="382"/>
      <c r="F192" s="382"/>
      <c r="G192" s="382"/>
      <c r="H192" s="382"/>
      <c r="I192" s="383"/>
      <c r="J192" s="381"/>
      <c r="K192" s="382"/>
      <c r="L192" s="382"/>
      <c r="M192" s="382"/>
      <c r="N192" s="382"/>
      <c r="O192" s="382"/>
      <c r="P192" s="382"/>
      <c r="Q192" s="382"/>
      <c r="R192" s="383"/>
    </row>
    <row r="193" spans="1:18" x14ac:dyDescent="0.35">
      <c r="A193" s="381"/>
      <c r="B193" s="382"/>
      <c r="C193" s="382"/>
      <c r="D193" s="382"/>
      <c r="E193" s="382"/>
      <c r="F193" s="382"/>
      <c r="G193" s="382"/>
      <c r="H193" s="382"/>
      <c r="I193" s="383"/>
      <c r="J193" s="381"/>
      <c r="K193" s="382"/>
      <c r="L193" s="382"/>
      <c r="M193" s="382"/>
      <c r="N193" s="382"/>
      <c r="O193" s="382"/>
      <c r="P193" s="382"/>
      <c r="Q193" s="382"/>
      <c r="R193" s="383"/>
    </row>
    <row r="194" spans="1:18" x14ac:dyDescent="0.35">
      <c r="A194" s="381"/>
      <c r="B194" s="382"/>
      <c r="C194" s="382"/>
      <c r="D194" s="382"/>
      <c r="E194" s="382"/>
      <c r="F194" s="382"/>
      <c r="G194" s="382"/>
      <c r="H194" s="382"/>
      <c r="I194" s="383"/>
      <c r="J194" s="381"/>
      <c r="K194" s="382"/>
      <c r="L194" s="382"/>
      <c r="M194" s="382"/>
      <c r="N194" s="382"/>
      <c r="O194" s="382"/>
      <c r="P194" s="382"/>
      <c r="Q194" s="382"/>
      <c r="R194" s="383"/>
    </row>
    <row r="195" spans="1:18" x14ac:dyDescent="0.35">
      <c r="A195" s="381"/>
      <c r="B195" s="382"/>
      <c r="C195" s="382"/>
      <c r="D195" s="382"/>
      <c r="E195" s="382"/>
      <c r="F195" s="382"/>
      <c r="G195" s="382"/>
      <c r="H195" s="382"/>
      <c r="I195" s="383"/>
      <c r="J195" s="381"/>
      <c r="K195" s="382"/>
      <c r="L195" s="382"/>
      <c r="M195" s="382"/>
      <c r="N195" s="382"/>
      <c r="O195" s="382"/>
      <c r="P195" s="382"/>
      <c r="Q195" s="382"/>
      <c r="R195" s="383"/>
    </row>
    <row r="196" spans="1:18" x14ac:dyDescent="0.35">
      <c r="A196" s="381"/>
      <c r="B196" s="382"/>
      <c r="C196" s="382"/>
      <c r="D196" s="382"/>
      <c r="E196" s="382"/>
      <c r="F196" s="382"/>
      <c r="G196" s="382"/>
      <c r="H196" s="382"/>
      <c r="I196" s="383"/>
      <c r="J196" s="381"/>
      <c r="K196" s="382"/>
      <c r="L196" s="382"/>
      <c r="M196" s="382"/>
      <c r="N196" s="382"/>
      <c r="O196" s="382"/>
      <c r="P196" s="382"/>
      <c r="Q196" s="382"/>
      <c r="R196" s="383"/>
    </row>
    <row r="197" spans="1:18" x14ac:dyDescent="0.35">
      <c r="A197" s="381"/>
      <c r="B197" s="382"/>
      <c r="C197" s="382"/>
      <c r="D197" s="382"/>
      <c r="E197" s="382"/>
      <c r="F197" s="382"/>
      <c r="G197" s="382"/>
      <c r="H197" s="382"/>
      <c r="I197" s="383"/>
      <c r="J197" s="381"/>
      <c r="K197" s="382"/>
      <c r="L197" s="382"/>
      <c r="M197" s="382"/>
      <c r="N197" s="382"/>
      <c r="O197" s="382"/>
      <c r="P197" s="382"/>
      <c r="Q197" s="382"/>
      <c r="R197" s="383"/>
    </row>
    <row r="198" spans="1:18" x14ac:dyDescent="0.35">
      <c r="A198" s="381"/>
      <c r="B198" s="382"/>
      <c r="C198" s="382"/>
      <c r="D198" s="382"/>
      <c r="E198" s="382"/>
      <c r="F198" s="382"/>
      <c r="G198" s="382"/>
      <c r="H198" s="382"/>
      <c r="I198" s="383"/>
      <c r="J198" s="381"/>
      <c r="K198" s="382"/>
      <c r="L198" s="382"/>
      <c r="M198" s="382"/>
      <c r="N198" s="382"/>
      <c r="O198" s="382"/>
      <c r="P198" s="382"/>
      <c r="Q198" s="382"/>
      <c r="R198" s="383"/>
    </row>
    <row r="199" spans="1:18" x14ac:dyDescent="0.35">
      <c r="A199" s="381"/>
      <c r="B199" s="382"/>
      <c r="C199" s="382"/>
      <c r="D199" s="382"/>
      <c r="E199" s="382"/>
      <c r="F199" s="382"/>
      <c r="G199" s="382"/>
      <c r="H199" s="382"/>
      <c r="I199" s="383"/>
      <c r="J199" s="381"/>
      <c r="K199" s="382"/>
      <c r="L199" s="382"/>
      <c r="M199" s="382"/>
      <c r="N199" s="382"/>
      <c r="O199" s="382"/>
      <c r="P199" s="382"/>
      <c r="Q199" s="382"/>
      <c r="R199" s="383"/>
    </row>
    <row r="200" spans="1:18" x14ac:dyDescent="0.35">
      <c r="A200" s="381"/>
      <c r="B200" s="382"/>
      <c r="C200" s="382"/>
      <c r="D200" s="382"/>
      <c r="E200" s="382"/>
      <c r="F200" s="382"/>
      <c r="G200" s="382"/>
      <c r="H200" s="382"/>
      <c r="I200" s="383"/>
      <c r="J200" s="381"/>
      <c r="K200" s="382"/>
      <c r="L200" s="382"/>
      <c r="M200" s="382"/>
      <c r="N200" s="382"/>
      <c r="O200" s="382"/>
      <c r="P200" s="382"/>
      <c r="Q200" s="382"/>
      <c r="R200" s="383"/>
    </row>
    <row r="201" spans="1:18" x14ac:dyDescent="0.35">
      <c r="A201" s="381"/>
      <c r="B201" s="382"/>
      <c r="C201" s="382"/>
      <c r="D201" s="382"/>
      <c r="E201" s="382"/>
      <c r="F201" s="382"/>
      <c r="G201" s="382"/>
      <c r="H201" s="382"/>
      <c r="I201" s="383"/>
      <c r="J201" s="381"/>
      <c r="K201" s="382"/>
      <c r="L201" s="382"/>
      <c r="M201" s="382"/>
      <c r="N201" s="382"/>
      <c r="O201" s="382"/>
      <c r="P201" s="382"/>
      <c r="Q201" s="382"/>
      <c r="R201" s="383"/>
    </row>
    <row r="202" spans="1:18" x14ac:dyDescent="0.35">
      <c r="A202" s="381"/>
      <c r="B202" s="382"/>
      <c r="C202" s="382"/>
      <c r="D202" s="382"/>
      <c r="E202" s="382"/>
      <c r="F202" s="382"/>
      <c r="G202" s="382"/>
      <c r="H202" s="382"/>
      <c r="I202" s="383"/>
      <c r="J202" s="381"/>
      <c r="K202" s="382"/>
      <c r="L202" s="382"/>
      <c r="M202" s="382"/>
      <c r="N202" s="382"/>
      <c r="O202" s="382"/>
      <c r="P202" s="382"/>
      <c r="Q202" s="382"/>
      <c r="R202" s="383"/>
    </row>
    <row r="203" spans="1:18" x14ac:dyDescent="0.35">
      <c r="A203" s="381"/>
      <c r="B203" s="382"/>
      <c r="C203" s="382"/>
      <c r="D203" s="382"/>
      <c r="E203" s="382"/>
      <c r="F203" s="382"/>
      <c r="G203" s="382"/>
      <c r="H203" s="382"/>
      <c r="I203" s="383"/>
      <c r="J203" s="381"/>
      <c r="K203" s="382"/>
      <c r="L203" s="382"/>
      <c r="M203" s="382"/>
      <c r="N203" s="382"/>
      <c r="O203" s="382"/>
      <c r="P203" s="382"/>
      <c r="Q203" s="382"/>
      <c r="R203" s="383"/>
    </row>
    <row r="204" spans="1:18" x14ac:dyDescent="0.35">
      <c r="A204" s="381"/>
      <c r="B204" s="382"/>
      <c r="C204" s="382"/>
      <c r="D204" s="382"/>
      <c r="E204" s="382"/>
      <c r="F204" s="382"/>
      <c r="G204" s="382"/>
      <c r="H204" s="382"/>
      <c r="I204" s="383"/>
      <c r="J204" s="381"/>
      <c r="K204" s="382"/>
      <c r="L204" s="382"/>
      <c r="M204" s="382"/>
      <c r="N204" s="382"/>
      <c r="O204" s="382"/>
      <c r="P204" s="382"/>
      <c r="Q204" s="382"/>
      <c r="R204" s="383"/>
    </row>
    <row r="205" spans="1:18" x14ac:dyDescent="0.35">
      <c r="A205" s="381"/>
      <c r="B205" s="382"/>
      <c r="C205" s="382"/>
      <c r="D205" s="382"/>
      <c r="E205" s="382"/>
      <c r="F205" s="382"/>
      <c r="G205" s="382"/>
      <c r="H205" s="382"/>
      <c r="I205" s="383"/>
      <c r="J205" s="381"/>
      <c r="K205" s="382"/>
      <c r="L205" s="382"/>
      <c r="M205" s="382"/>
      <c r="N205" s="382"/>
      <c r="O205" s="382"/>
      <c r="P205" s="382"/>
      <c r="Q205" s="382"/>
      <c r="R205" s="383"/>
    </row>
    <row r="206" spans="1:18" x14ac:dyDescent="0.35">
      <c r="A206" s="381"/>
      <c r="B206" s="382"/>
      <c r="C206" s="382"/>
      <c r="D206" s="382"/>
      <c r="E206" s="382"/>
      <c r="F206" s="382"/>
      <c r="G206" s="382"/>
      <c r="H206" s="382"/>
      <c r="I206" s="383"/>
      <c r="J206" s="381"/>
      <c r="K206" s="382"/>
      <c r="L206" s="382"/>
      <c r="M206" s="382"/>
      <c r="N206" s="382"/>
      <c r="O206" s="382"/>
      <c r="P206" s="382"/>
      <c r="Q206" s="382"/>
      <c r="R206" s="383"/>
    </row>
    <row r="207" spans="1:18" x14ac:dyDescent="0.35">
      <c r="A207" s="381"/>
      <c r="B207" s="382"/>
      <c r="C207" s="382"/>
      <c r="D207" s="382"/>
      <c r="E207" s="382"/>
      <c r="F207" s="382"/>
      <c r="G207" s="382"/>
      <c r="H207" s="382"/>
      <c r="I207" s="383"/>
      <c r="J207" s="381"/>
      <c r="K207" s="382"/>
      <c r="L207" s="382"/>
      <c r="M207" s="382"/>
      <c r="N207" s="382"/>
      <c r="O207" s="382"/>
      <c r="P207" s="382"/>
      <c r="Q207" s="382"/>
      <c r="R207" s="383"/>
    </row>
    <row r="208" spans="1:18" x14ac:dyDescent="0.35">
      <c r="A208" s="381"/>
      <c r="B208" s="382"/>
      <c r="C208" s="382"/>
      <c r="D208" s="382"/>
      <c r="E208" s="382"/>
      <c r="F208" s="382"/>
      <c r="G208" s="382"/>
      <c r="H208" s="382"/>
      <c r="I208" s="383"/>
      <c r="J208" s="381"/>
      <c r="K208" s="382"/>
      <c r="L208" s="382"/>
      <c r="M208" s="382"/>
      <c r="N208" s="382"/>
      <c r="O208" s="382"/>
      <c r="P208" s="382"/>
      <c r="Q208" s="382"/>
      <c r="R208" s="383"/>
    </row>
    <row r="209" spans="1:18" x14ac:dyDescent="0.35">
      <c r="A209" s="381"/>
      <c r="B209" s="382"/>
      <c r="C209" s="382"/>
      <c r="D209" s="382"/>
      <c r="E209" s="382"/>
      <c r="F209" s="382"/>
      <c r="G209" s="382"/>
      <c r="H209" s="382"/>
      <c r="I209" s="383"/>
      <c r="J209" s="381"/>
      <c r="K209" s="382"/>
      <c r="L209" s="382"/>
      <c r="M209" s="382"/>
      <c r="N209" s="382"/>
      <c r="O209" s="382"/>
      <c r="P209" s="382"/>
      <c r="Q209" s="382"/>
      <c r="R209" s="383"/>
    </row>
    <row r="210" spans="1:18" x14ac:dyDescent="0.35">
      <c r="A210" s="381"/>
      <c r="B210" s="382"/>
      <c r="C210" s="382"/>
      <c r="D210" s="382"/>
      <c r="E210" s="382"/>
      <c r="F210" s="382"/>
      <c r="G210" s="382"/>
      <c r="H210" s="382"/>
      <c r="I210" s="383"/>
      <c r="J210" s="381"/>
      <c r="K210" s="382"/>
      <c r="L210" s="382"/>
      <c r="M210" s="382"/>
      <c r="N210" s="382"/>
      <c r="O210" s="382"/>
      <c r="P210" s="382"/>
      <c r="Q210" s="382"/>
      <c r="R210" s="383"/>
    </row>
    <row r="211" spans="1:18" x14ac:dyDescent="0.35">
      <c r="A211" s="381"/>
      <c r="B211" s="382"/>
      <c r="C211" s="382"/>
      <c r="D211" s="382"/>
      <c r="E211" s="382"/>
      <c r="F211" s="382"/>
      <c r="G211" s="382"/>
      <c r="H211" s="382"/>
      <c r="I211" s="383"/>
      <c r="J211" s="381"/>
      <c r="K211" s="382"/>
      <c r="L211" s="382"/>
      <c r="M211" s="382"/>
      <c r="N211" s="382"/>
      <c r="O211" s="382"/>
      <c r="P211" s="382"/>
      <c r="Q211" s="382"/>
      <c r="R211" s="383"/>
    </row>
    <row r="212" spans="1:18" x14ac:dyDescent="0.35">
      <c r="A212" s="381"/>
      <c r="B212" s="382"/>
      <c r="C212" s="382"/>
      <c r="D212" s="382"/>
      <c r="E212" s="382"/>
      <c r="F212" s="382"/>
      <c r="G212" s="382"/>
      <c r="H212" s="382"/>
      <c r="I212" s="383"/>
      <c r="J212" s="381"/>
      <c r="K212" s="382"/>
      <c r="L212" s="382"/>
      <c r="M212" s="382"/>
      <c r="N212" s="382"/>
      <c r="O212" s="382"/>
      <c r="P212" s="382"/>
      <c r="Q212" s="382"/>
      <c r="R212" s="383"/>
    </row>
    <row r="213" spans="1:18" x14ac:dyDescent="0.35">
      <c r="A213" s="381"/>
      <c r="B213" s="382"/>
      <c r="C213" s="382"/>
      <c r="D213" s="382"/>
      <c r="E213" s="382"/>
      <c r="F213" s="382"/>
      <c r="G213" s="382"/>
      <c r="H213" s="382"/>
      <c r="I213" s="383"/>
      <c r="J213" s="381"/>
      <c r="K213" s="382"/>
      <c r="L213" s="382"/>
      <c r="M213" s="382"/>
      <c r="N213" s="382"/>
      <c r="O213" s="382"/>
      <c r="P213" s="382"/>
      <c r="Q213" s="382"/>
      <c r="R213" s="383"/>
    </row>
    <row r="214" spans="1:18" x14ac:dyDescent="0.35">
      <c r="A214" s="381"/>
      <c r="B214" s="382"/>
      <c r="C214" s="382"/>
      <c r="D214" s="382"/>
      <c r="E214" s="382"/>
      <c r="F214" s="382"/>
      <c r="G214" s="382"/>
      <c r="H214" s="382"/>
      <c r="I214" s="383"/>
      <c r="J214" s="381"/>
      <c r="K214" s="382"/>
      <c r="L214" s="382"/>
      <c r="M214" s="382"/>
      <c r="N214" s="382"/>
      <c r="O214" s="382"/>
      <c r="P214" s="382"/>
      <c r="Q214" s="382"/>
      <c r="R214" s="383"/>
    </row>
    <row r="215" spans="1:18" x14ac:dyDescent="0.35">
      <c r="A215" s="381"/>
      <c r="B215" s="382"/>
      <c r="C215" s="382"/>
      <c r="D215" s="382"/>
      <c r="E215" s="382"/>
      <c r="F215" s="382"/>
      <c r="G215" s="382"/>
      <c r="H215" s="382"/>
      <c r="I215" s="383"/>
      <c r="J215" s="381"/>
      <c r="K215" s="382"/>
      <c r="L215" s="382"/>
      <c r="M215" s="382"/>
      <c r="N215" s="382"/>
      <c r="O215" s="382"/>
      <c r="P215" s="382"/>
      <c r="Q215" s="382"/>
      <c r="R215" s="383"/>
    </row>
    <row r="216" spans="1:18" x14ac:dyDescent="0.35">
      <c r="A216" s="381"/>
      <c r="B216" s="382"/>
      <c r="C216" s="382"/>
      <c r="D216" s="382"/>
      <c r="E216" s="382"/>
      <c r="F216" s="382"/>
      <c r="G216" s="382"/>
      <c r="H216" s="382"/>
      <c r="I216" s="383"/>
      <c r="J216" s="381"/>
      <c r="K216" s="382"/>
      <c r="L216" s="382"/>
      <c r="M216" s="382"/>
      <c r="N216" s="382"/>
      <c r="O216" s="382"/>
      <c r="P216" s="382"/>
      <c r="Q216" s="382"/>
      <c r="R216" s="383"/>
    </row>
    <row r="217" spans="1:18" x14ac:dyDescent="0.35">
      <c r="A217" s="381"/>
      <c r="B217" s="382"/>
      <c r="C217" s="382"/>
      <c r="D217" s="382"/>
      <c r="E217" s="382"/>
      <c r="F217" s="382"/>
      <c r="G217" s="382"/>
      <c r="H217" s="382"/>
      <c r="I217" s="383"/>
      <c r="J217" s="381"/>
      <c r="K217" s="382"/>
      <c r="L217" s="382"/>
      <c r="M217" s="382"/>
      <c r="N217" s="382"/>
      <c r="O217" s="382"/>
      <c r="P217" s="382"/>
      <c r="Q217" s="382"/>
      <c r="R217" s="383"/>
    </row>
    <row r="218" spans="1:18" x14ac:dyDescent="0.35">
      <c r="A218" s="381"/>
      <c r="B218" s="382"/>
      <c r="C218" s="382"/>
      <c r="D218" s="382"/>
      <c r="E218" s="382"/>
      <c r="F218" s="382"/>
      <c r="G218" s="382"/>
      <c r="H218" s="382"/>
      <c r="I218" s="383"/>
      <c r="J218" s="381"/>
      <c r="K218" s="382"/>
      <c r="L218" s="382"/>
      <c r="M218" s="382"/>
      <c r="N218" s="382"/>
      <c r="O218" s="382"/>
      <c r="P218" s="382"/>
      <c r="Q218" s="382"/>
      <c r="R218" s="383"/>
    </row>
    <row r="219" spans="1:18" x14ac:dyDescent="0.35">
      <c r="A219" s="381"/>
      <c r="B219" s="382"/>
      <c r="C219" s="382"/>
      <c r="D219" s="382"/>
      <c r="E219" s="382"/>
      <c r="F219" s="382"/>
      <c r="G219" s="382"/>
      <c r="H219" s="382"/>
      <c r="I219" s="383"/>
      <c r="J219" s="381"/>
      <c r="K219" s="382"/>
      <c r="L219" s="382"/>
      <c r="M219" s="382"/>
      <c r="N219" s="382"/>
      <c r="O219" s="382"/>
      <c r="P219" s="382"/>
      <c r="Q219" s="382"/>
      <c r="R219" s="383"/>
    </row>
    <row r="220" spans="1:18" x14ac:dyDescent="0.35">
      <c r="A220" s="381"/>
      <c r="B220" s="382"/>
      <c r="C220" s="382"/>
      <c r="D220" s="382"/>
      <c r="E220" s="382"/>
      <c r="F220" s="382"/>
      <c r="G220" s="382"/>
      <c r="H220" s="382"/>
      <c r="I220" s="383"/>
      <c r="J220" s="381"/>
      <c r="K220" s="382"/>
      <c r="L220" s="382"/>
      <c r="M220" s="382"/>
      <c r="N220" s="382"/>
      <c r="O220" s="382"/>
      <c r="P220" s="382"/>
      <c r="Q220" s="382"/>
      <c r="R220" s="383"/>
    </row>
    <row r="221" spans="1:18" x14ac:dyDescent="0.35">
      <c r="A221" s="381"/>
      <c r="B221" s="382"/>
      <c r="C221" s="382"/>
      <c r="D221" s="382"/>
      <c r="E221" s="382"/>
      <c r="F221" s="382"/>
      <c r="G221" s="382"/>
      <c r="H221" s="382"/>
      <c r="I221" s="383"/>
      <c r="J221" s="381"/>
      <c r="K221" s="382"/>
      <c r="L221" s="382"/>
      <c r="M221" s="382"/>
      <c r="N221" s="382"/>
      <c r="O221" s="382"/>
      <c r="P221" s="382"/>
      <c r="Q221" s="382"/>
      <c r="R221" s="383"/>
    </row>
    <row r="222" spans="1:18" x14ac:dyDescent="0.35">
      <c r="A222" s="381"/>
      <c r="B222" s="382"/>
      <c r="C222" s="382"/>
      <c r="D222" s="382"/>
      <c r="E222" s="382"/>
      <c r="F222" s="382"/>
      <c r="G222" s="382"/>
      <c r="H222" s="382"/>
      <c r="I222" s="383"/>
      <c r="J222" s="381"/>
      <c r="K222" s="382"/>
      <c r="L222" s="382"/>
      <c r="M222" s="382"/>
      <c r="N222" s="382"/>
      <c r="O222" s="382"/>
      <c r="P222" s="382"/>
      <c r="Q222" s="382"/>
      <c r="R222" s="383"/>
    </row>
    <row r="223" spans="1:18" x14ac:dyDescent="0.35">
      <c r="A223" s="381"/>
      <c r="B223" s="382"/>
      <c r="C223" s="382"/>
      <c r="D223" s="382"/>
      <c r="E223" s="382"/>
      <c r="F223" s="382"/>
      <c r="G223" s="382"/>
      <c r="H223" s="382"/>
      <c r="I223" s="383"/>
      <c r="J223" s="381"/>
      <c r="K223" s="382"/>
      <c r="L223" s="382"/>
      <c r="M223" s="382"/>
      <c r="N223" s="382"/>
      <c r="O223" s="382"/>
      <c r="P223" s="382"/>
      <c r="Q223" s="382"/>
      <c r="R223" s="383"/>
    </row>
    <row r="224" spans="1:18" x14ac:dyDescent="0.35">
      <c r="A224" s="381"/>
      <c r="B224" s="382"/>
      <c r="C224" s="382"/>
      <c r="D224" s="382"/>
      <c r="E224" s="382"/>
      <c r="F224" s="382"/>
      <c r="G224" s="382"/>
      <c r="H224" s="382"/>
      <c r="I224" s="383"/>
      <c r="J224" s="381"/>
      <c r="K224" s="382"/>
      <c r="L224" s="382"/>
      <c r="M224" s="382"/>
      <c r="N224" s="382"/>
      <c r="O224" s="382"/>
      <c r="P224" s="382"/>
      <c r="Q224" s="382"/>
      <c r="R224" s="383"/>
    </row>
    <row r="225" spans="1:18" x14ac:dyDescent="0.35">
      <c r="A225" s="381"/>
      <c r="B225" s="382"/>
      <c r="C225" s="382"/>
      <c r="D225" s="382"/>
      <c r="E225" s="382"/>
      <c r="F225" s="382"/>
      <c r="G225" s="382"/>
      <c r="H225" s="382"/>
      <c r="I225" s="383"/>
      <c r="J225" s="381"/>
      <c r="K225" s="382"/>
      <c r="L225" s="382"/>
      <c r="M225" s="382"/>
      <c r="N225" s="382"/>
      <c r="O225" s="382"/>
      <c r="P225" s="382"/>
      <c r="Q225" s="382"/>
      <c r="R225" s="383"/>
    </row>
    <row r="226" spans="1:18" x14ac:dyDescent="0.35">
      <c r="A226" s="381"/>
      <c r="B226" s="382"/>
      <c r="C226" s="382"/>
      <c r="D226" s="382"/>
      <c r="E226" s="382"/>
      <c r="F226" s="382"/>
      <c r="G226" s="382"/>
      <c r="H226" s="382"/>
      <c r="I226" s="383"/>
      <c r="J226" s="381"/>
      <c r="K226" s="382"/>
      <c r="L226" s="382"/>
      <c r="M226" s="382"/>
      <c r="N226" s="382"/>
      <c r="O226" s="382"/>
      <c r="P226" s="382"/>
      <c r="Q226" s="382"/>
      <c r="R226" s="383"/>
    </row>
    <row r="227" spans="1:18" x14ac:dyDescent="0.35">
      <c r="A227" s="381"/>
      <c r="B227" s="382"/>
      <c r="C227" s="382"/>
      <c r="D227" s="382"/>
      <c r="E227" s="382"/>
      <c r="F227" s="382"/>
      <c r="G227" s="382"/>
      <c r="H227" s="382"/>
      <c r="I227" s="383"/>
      <c r="J227" s="381"/>
      <c r="K227" s="382"/>
      <c r="L227" s="382"/>
      <c r="M227" s="382"/>
      <c r="N227" s="382"/>
      <c r="O227" s="382"/>
      <c r="P227" s="382"/>
      <c r="Q227" s="382"/>
      <c r="R227" s="383"/>
    </row>
    <row r="228" spans="1:18" x14ac:dyDescent="0.35">
      <c r="A228" s="381"/>
      <c r="B228" s="382"/>
      <c r="C228" s="382"/>
      <c r="D228" s="382"/>
      <c r="E228" s="382"/>
      <c r="F228" s="382"/>
      <c r="G228" s="382"/>
      <c r="H228" s="382"/>
      <c r="I228" s="383"/>
      <c r="J228" s="381"/>
      <c r="K228" s="382"/>
      <c r="L228" s="382"/>
      <c r="M228" s="382"/>
      <c r="N228" s="382"/>
      <c r="O228" s="382"/>
      <c r="P228" s="382"/>
      <c r="Q228" s="382"/>
      <c r="R228" s="383"/>
    </row>
    <row r="229" spans="1:18" x14ac:dyDescent="0.35">
      <c r="A229" s="381"/>
      <c r="B229" s="382"/>
      <c r="C229" s="382"/>
      <c r="D229" s="382"/>
      <c r="E229" s="382"/>
      <c r="F229" s="382"/>
      <c r="G229" s="382"/>
      <c r="H229" s="382"/>
      <c r="I229" s="383"/>
      <c r="J229" s="381"/>
      <c r="K229" s="382"/>
      <c r="L229" s="382"/>
      <c r="M229" s="382"/>
      <c r="N229" s="382"/>
      <c r="O229" s="382"/>
      <c r="P229" s="382"/>
      <c r="Q229" s="382"/>
      <c r="R229" s="383"/>
    </row>
    <row r="230" spans="1:18" x14ac:dyDescent="0.35">
      <c r="A230" s="381"/>
      <c r="B230" s="382"/>
      <c r="C230" s="382"/>
      <c r="D230" s="382"/>
      <c r="E230" s="382"/>
      <c r="F230" s="382"/>
      <c r="G230" s="382"/>
      <c r="H230" s="382"/>
      <c r="I230" s="383"/>
      <c r="J230" s="381"/>
      <c r="K230" s="382"/>
      <c r="L230" s="382"/>
      <c r="M230" s="382"/>
      <c r="N230" s="382"/>
      <c r="O230" s="382"/>
      <c r="P230" s="382"/>
      <c r="Q230" s="382"/>
      <c r="R230" s="383"/>
    </row>
    <row r="231" spans="1:18" x14ac:dyDescent="0.35">
      <c r="A231" s="381"/>
      <c r="B231" s="382"/>
      <c r="C231" s="382"/>
      <c r="D231" s="382"/>
      <c r="E231" s="382"/>
      <c r="F231" s="382"/>
      <c r="G231" s="382"/>
      <c r="H231" s="382"/>
      <c r="I231" s="383"/>
      <c r="J231" s="381"/>
      <c r="K231" s="382"/>
      <c r="L231" s="382"/>
      <c r="M231" s="382"/>
      <c r="N231" s="382"/>
      <c r="O231" s="382"/>
      <c r="P231" s="382"/>
      <c r="Q231" s="382"/>
      <c r="R231" s="383"/>
    </row>
    <row r="232" spans="1:18" x14ac:dyDescent="0.35">
      <c r="A232" s="381"/>
      <c r="B232" s="382"/>
      <c r="C232" s="382"/>
      <c r="D232" s="382"/>
      <c r="E232" s="382"/>
      <c r="F232" s="382"/>
      <c r="G232" s="382"/>
      <c r="H232" s="382"/>
      <c r="I232" s="383"/>
      <c r="J232" s="381"/>
      <c r="K232" s="382"/>
      <c r="L232" s="382"/>
      <c r="M232" s="382"/>
      <c r="N232" s="382"/>
      <c r="O232" s="382"/>
      <c r="P232" s="382"/>
      <c r="Q232" s="382"/>
      <c r="R232" s="383"/>
    </row>
    <row r="233" spans="1:18" x14ac:dyDescent="0.35">
      <c r="A233" s="381"/>
      <c r="B233" s="382"/>
      <c r="C233" s="382"/>
      <c r="D233" s="382"/>
      <c r="E233" s="382"/>
      <c r="F233" s="382"/>
      <c r="G233" s="382"/>
      <c r="H233" s="382"/>
      <c r="I233" s="383"/>
      <c r="J233" s="381"/>
      <c r="K233" s="382"/>
      <c r="L233" s="382"/>
      <c r="M233" s="382"/>
      <c r="N233" s="382"/>
      <c r="O233" s="382"/>
      <c r="P233" s="382"/>
      <c r="Q233" s="382"/>
      <c r="R233" s="383"/>
    </row>
    <row r="234" spans="1:18" x14ac:dyDescent="0.35">
      <c r="A234" s="381"/>
      <c r="B234" s="382"/>
      <c r="C234" s="382"/>
      <c r="D234" s="382"/>
      <c r="E234" s="382"/>
      <c r="F234" s="382"/>
      <c r="G234" s="382"/>
      <c r="H234" s="382"/>
      <c r="I234" s="383"/>
      <c r="J234" s="381"/>
      <c r="K234" s="382"/>
      <c r="L234" s="382"/>
      <c r="M234" s="382"/>
      <c r="N234" s="382"/>
      <c r="O234" s="382"/>
      <c r="P234" s="382"/>
      <c r="Q234" s="382"/>
      <c r="R234" s="383"/>
    </row>
    <row r="235" spans="1:18" x14ac:dyDescent="0.35">
      <c r="A235" s="381"/>
      <c r="B235" s="382"/>
      <c r="C235" s="382"/>
      <c r="D235" s="382"/>
      <c r="E235" s="382"/>
      <c r="F235" s="382"/>
      <c r="G235" s="382"/>
      <c r="H235" s="382"/>
      <c r="I235" s="383"/>
      <c r="J235" s="381"/>
      <c r="K235" s="382"/>
      <c r="L235" s="382"/>
      <c r="M235" s="382"/>
      <c r="N235" s="382"/>
      <c r="O235" s="382"/>
      <c r="P235" s="382"/>
      <c r="Q235" s="382"/>
      <c r="R235" s="383"/>
    </row>
    <row r="236" spans="1:18" x14ac:dyDescent="0.35">
      <c r="A236" s="381"/>
      <c r="B236" s="382"/>
      <c r="C236" s="382"/>
      <c r="D236" s="382"/>
      <c r="E236" s="382"/>
      <c r="F236" s="382"/>
      <c r="G236" s="382"/>
      <c r="H236" s="382"/>
      <c r="I236" s="383"/>
      <c r="J236" s="381"/>
      <c r="K236" s="382"/>
      <c r="L236" s="382"/>
      <c r="M236" s="382"/>
      <c r="N236" s="382"/>
      <c r="O236" s="382"/>
      <c r="P236" s="382"/>
      <c r="Q236" s="382"/>
      <c r="R236" s="383"/>
    </row>
    <row r="237" spans="1:18" x14ac:dyDescent="0.35">
      <c r="A237" s="381"/>
      <c r="B237" s="382"/>
      <c r="C237" s="382"/>
      <c r="D237" s="382"/>
      <c r="E237" s="382"/>
      <c r="F237" s="382"/>
      <c r="G237" s="382"/>
      <c r="H237" s="382"/>
      <c r="I237" s="383"/>
      <c r="J237" s="381"/>
      <c r="K237" s="382"/>
      <c r="L237" s="382"/>
      <c r="M237" s="382"/>
      <c r="N237" s="382"/>
      <c r="O237" s="382"/>
      <c r="P237" s="382"/>
      <c r="Q237" s="382"/>
      <c r="R237" s="383"/>
    </row>
    <row r="238" spans="1:18" x14ac:dyDescent="0.35">
      <c r="A238" s="381"/>
      <c r="B238" s="382"/>
      <c r="C238" s="382"/>
      <c r="D238" s="382"/>
      <c r="E238" s="382"/>
      <c r="F238" s="382"/>
      <c r="G238" s="382"/>
      <c r="H238" s="382"/>
      <c r="I238" s="383"/>
      <c r="J238" s="381"/>
      <c r="K238" s="382"/>
      <c r="L238" s="382"/>
      <c r="M238" s="382"/>
      <c r="N238" s="382"/>
      <c r="O238" s="382"/>
      <c r="P238" s="382"/>
      <c r="Q238" s="382"/>
      <c r="R238" s="383"/>
    </row>
    <row r="239" spans="1:18" x14ac:dyDescent="0.35">
      <c r="A239" s="381"/>
      <c r="B239" s="382"/>
      <c r="C239" s="382"/>
      <c r="D239" s="382"/>
      <c r="E239" s="382"/>
      <c r="F239" s="382"/>
      <c r="G239" s="382"/>
      <c r="H239" s="382"/>
      <c r="I239" s="383"/>
      <c r="J239" s="381"/>
      <c r="K239" s="382"/>
      <c r="L239" s="382"/>
      <c r="M239" s="382"/>
      <c r="N239" s="382"/>
      <c r="O239" s="382"/>
      <c r="P239" s="382"/>
      <c r="Q239" s="382"/>
      <c r="R239" s="383"/>
    </row>
    <row r="240" spans="1:18" x14ac:dyDescent="0.35">
      <c r="A240" s="381"/>
      <c r="B240" s="382"/>
      <c r="C240" s="382"/>
      <c r="D240" s="382"/>
      <c r="E240" s="382"/>
      <c r="F240" s="382"/>
      <c r="G240" s="382"/>
      <c r="H240" s="382"/>
      <c r="I240" s="383"/>
      <c r="J240" s="381"/>
      <c r="K240" s="382"/>
      <c r="L240" s="382"/>
      <c r="M240" s="382"/>
      <c r="N240" s="382"/>
      <c r="O240" s="382"/>
      <c r="P240" s="382"/>
      <c r="Q240" s="382"/>
      <c r="R240" s="383"/>
    </row>
    <row r="241" spans="1:18" x14ac:dyDescent="0.35">
      <c r="A241" s="381"/>
      <c r="B241" s="382"/>
      <c r="C241" s="382"/>
      <c r="D241" s="382"/>
      <c r="E241" s="382"/>
      <c r="F241" s="382"/>
      <c r="G241" s="382"/>
      <c r="H241" s="382"/>
      <c r="I241" s="383"/>
      <c r="J241" s="381"/>
      <c r="K241" s="382"/>
      <c r="L241" s="382"/>
      <c r="M241" s="382"/>
      <c r="N241" s="382"/>
      <c r="O241" s="382"/>
      <c r="P241" s="382"/>
      <c r="Q241" s="382"/>
      <c r="R241" s="383"/>
    </row>
    <row r="242" spans="1:18" x14ac:dyDescent="0.35">
      <c r="A242" s="381"/>
      <c r="B242" s="382"/>
      <c r="C242" s="382"/>
      <c r="D242" s="382"/>
      <c r="E242" s="382"/>
      <c r="F242" s="382"/>
      <c r="G242" s="382"/>
      <c r="H242" s="382"/>
      <c r="I242" s="383"/>
      <c r="J242" s="381"/>
      <c r="K242" s="382"/>
      <c r="L242" s="382"/>
      <c r="M242" s="382"/>
      <c r="N242" s="382"/>
      <c r="O242" s="382"/>
      <c r="P242" s="382"/>
      <c r="Q242" s="382"/>
      <c r="R242" s="383"/>
    </row>
    <row r="243" spans="1:18" x14ac:dyDescent="0.35">
      <c r="A243" s="381"/>
      <c r="B243" s="382"/>
      <c r="C243" s="382"/>
      <c r="D243" s="382"/>
      <c r="E243" s="382"/>
      <c r="F243" s="382"/>
      <c r="G243" s="382"/>
      <c r="H243" s="382"/>
      <c r="I243" s="383"/>
      <c r="J243" s="381"/>
      <c r="K243" s="382"/>
      <c r="L243" s="382"/>
      <c r="M243" s="382"/>
      <c r="N243" s="382"/>
      <c r="O243" s="382"/>
      <c r="P243" s="382"/>
      <c r="Q243" s="382"/>
      <c r="R243" s="383"/>
    </row>
    <row r="244" spans="1:18" x14ac:dyDescent="0.35">
      <c r="A244" s="381"/>
      <c r="B244" s="382"/>
      <c r="C244" s="382"/>
      <c r="D244" s="382"/>
      <c r="E244" s="382"/>
      <c r="F244" s="382"/>
      <c r="G244" s="382"/>
      <c r="H244" s="382"/>
      <c r="I244" s="383"/>
      <c r="J244" s="381"/>
      <c r="K244" s="382"/>
      <c r="L244" s="382"/>
      <c r="M244" s="382"/>
      <c r="N244" s="382"/>
      <c r="O244" s="382"/>
      <c r="P244" s="382"/>
      <c r="Q244" s="382"/>
      <c r="R244" s="383"/>
    </row>
    <row r="245" spans="1:18" x14ac:dyDescent="0.35">
      <c r="A245" s="381"/>
      <c r="B245" s="382"/>
      <c r="C245" s="382"/>
      <c r="D245" s="382"/>
      <c r="E245" s="382"/>
      <c r="F245" s="382"/>
      <c r="G245" s="382"/>
      <c r="H245" s="382"/>
      <c r="I245" s="383"/>
      <c r="J245" s="381"/>
      <c r="K245" s="382"/>
      <c r="L245" s="382"/>
      <c r="M245" s="382"/>
      <c r="N245" s="382"/>
      <c r="O245" s="382"/>
      <c r="P245" s="382"/>
      <c r="Q245" s="382"/>
      <c r="R245" s="383"/>
    </row>
    <row r="246" spans="1:18" x14ac:dyDescent="0.35">
      <c r="A246" s="381"/>
      <c r="B246" s="382"/>
      <c r="C246" s="382"/>
      <c r="D246" s="382"/>
      <c r="E246" s="382"/>
      <c r="F246" s="382"/>
      <c r="G246" s="382"/>
      <c r="H246" s="382"/>
      <c r="I246" s="383"/>
      <c r="J246" s="381"/>
      <c r="K246" s="382"/>
      <c r="L246" s="382"/>
      <c r="M246" s="382"/>
      <c r="N246" s="382"/>
      <c r="O246" s="382"/>
      <c r="P246" s="382"/>
      <c r="Q246" s="382"/>
      <c r="R246" s="383"/>
    </row>
    <row r="247" spans="1:18" x14ac:dyDescent="0.35">
      <c r="A247" s="381"/>
      <c r="B247" s="382"/>
      <c r="C247" s="382"/>
      <c r="D247" s="382"/>
      <c r="E247" s="382"/>
      <c r="F247" s="382"/>
      <c r="G247" s="382"/>
      <c r="H247" s="382"/>
      <c r="I247" s="383"/>
      <c r="J247" s="381"/>
      <c r="K247" s="382"/>
      <c r="L247" s="382"/>
      <c r="M247" s="382"/>
      <c r="N247" s="382"/>
      <c r="O247" s="382"/>
      <c r="P247" s="382"/>
      <c r="Q247" s="382"/>
      <c r="R247" s="383"/>
    </row>
    <row r="248" spans="1:18" x14ac:dyDescent="0.35">
      <c r="A248" s="381"/>
      <c r="B248" s="382"/>
      <c r="C248" s="382"/>
      <c r="D248" s="382"/>
      <c r="E248" s="382"/>
      <c r="F248" s="382"/>
      <c r="G248" s="382"/>
      <c r="H248" s="382"/>
      <c r="I248" s="383"/>
      <c r="J248" s="381"/>
      <c r="K248" s="382"/>
      <c r="L248" s="382"/>
      <c r="M248" s="382"/>
      <c r="N248" s="382"/>
      <c r="O248" s="382"/>
      <c r="P248" s="382"/>
      <c r="Q248" s="382"/>
      <c r="R248" s="383"/>
    </row>
    <row r="249" spans="1:18" x14ac:dyDescent="0.35">
      <c r="A249" s="381"/>
      <c r="B249" s="382"/>
      <c r="C249" s="382"/>
      <c r="D249" s="382"/>
      <c r="E249" s="382"/>
      <c r="F249" s="382"/>
      <c r="G249" s="382"/>
      <c r="H249" s="382"/>
      <c r="I249" s="383"/>
      <c r="J249" s="381"/>
      <c r="K249" s="382"/>
      <c r="L249" s="382"/>
      <c r="M249" s="382"/>
      <c r="N249" s="382"/>
      <c r="O249" s="382"/>
      <c r="P249" s="382"/>
      <c r="Q249" s="382"/>
      <c r="R249" s="383"/>
    </row>
    <row r="250" spans="1:18" x14ac:dyDescent="0.35">
      <c r="A250" s="381"/>
      <c r="B250" s="382"/>
      <c r="C250" s="382"/>
      <c r="D250" s="382"/>
      <c r="E250" s="382"/>
      <c r="F250" s="382"/>
      <c r="G250" s="382"/>
      <c r="H250" s="382"/>
      <c r="I250" s="383"/>
      <c r="J250" s="381"/>
      <c r="K250" s="382"/>
      <c r="L250" s="382"/>
      <c r="M250" s="382"/>
      <c r="N250" s="382"/>
      <c r="O250" s="382"/>
      <c r="P250" s="382"/>
      <c r="Q250" s="382"/>
      <c r="R250" s="383"/>
    </row>
    <row r="251" spans="1:18" x14ac:dyDescent="0.35">
      <c r="A251" s="381"/>
      <c r="B251" s="382"/>
      <c r="C251" s="382"/>
      <c r="D251" s="382"/>
      <c r="E251" s="382"/>
      <c r="F251" s="382"/>
      <c r="G251" s="382"/>
      <c r="H251" s="382"/>
      <c r="I251" s="383"/>
      <c r="J251" s="381"/>
      <c r="K251" s="382"/>
      <c r="L251" s="382"/>
      <c r="M251" s="382"/>
      <c r="N251" s="382"/>
      <c r="O251" s="382"/>
      <c r="P251" s="382"/>
      <c r="Q251" s="382"/>
      <c r="R251" s="383"/>
    </row>
    <row r="252" spans="1:18" x14ac:dyDescent="0.35">
      <c r="A252" s="381"/>
      <c r="B252" s="382"/>
      <c r="C252" s="382"/>
      <c r="D252" s="382"/>
      <c r="E252" s="382"/>
      <c r="F252" s="382"/>
      <c r="G252" s="382"/>
      <c r="H252" s="382"/>
      <c r="I252" s="383"/>
      <c r="J252" s="381"/>
      <c r="K252" s="382"/>
      <c r="L252" s="382"/>
      <c r="M252" s="382"/>
      <c r="N252" s="382"/>
      <c r="O252" s="382"/>
      <c r="P252" s="382"/>
      <c r="Q252" s="382"/>
      <c r="R252" s="383"/>
    </row>
    <row r="253" spans="1:18" x14ac:dyDescent="0.35">
      <c r="A253" s="381"/>
      <c r="B253" s="382"/>
      <c r="C253" s="382"/>
      <c r="D253" s="382"/>
      <c r="E253" s="382"/>
      <c r="F253" s="382"/>
      <c r="G253" s="382"/>
      <c r="H253" s="382"/>
      <c r="I253" s="383"/>
      <c r="J253" s="381"/>
      <c r="K253" s="382"/>
      <c r="L253" s="382"/>
      <c r="M253" s="382"/>
      <c r="N253" s="382"/>
      <c r="O253" s="382"/>
      <c r="P253" s="382"/>
      <c r="Q253" s="382"/>
      <c r="R253" s="383"/>
    </row>
    <row r="254" spans="1:18" x14ac:dyDescent="0.35">
      <c r="A254" s="381"/>
      <c r="B254" s="382"/>
      <c r="C254" s="382"/>
      <c r="D254" s="382"/>
      <c r="E254" s="382"/>
      <c r="F254" s="382"/>
      <c r="G254" s="382"/>
      <c r="H254" s="382"/>
      <c r="I254" s="383"/>
      <c r="J254" s="381"/>
      <c r="K254" s="382"/>
      <c r="L254" s="382"/>
      <c r="M254" s="382"/>
      <c r="N254" s="382"/>
      <c r="O254" s="382"/>
      <c r="P254" s="382"/>
      <c r="Q254" s="382"/>
      <c r="R254" s="383"/>
    </row>
    <row r="255" spans="1:18" x14ac:dyDescent="0.35">
      <c r="A255" s="381"/>
      <c r="B255" s="382"/>
      <c r="C255" s="382"/>
      <c r="D255" s="382"/>
      <c r="E255" s="382"/>
      <c r="F255" s="382"/>
      <c r="G255" s="382"/>
      <c r="H255" s="382"/>
      <c r="I255" s="383"/>
      <c r="J255" s="381"/>
      <c r="K255" s="382"/>
      <c r="L255" s="382"/>
      <c r="M255" s="382"/>
      <c r="N255" s="382"/>
      <c r="O255" s="382"/>
      <c r="P255" s="382"/>
      <c r="Q255" s="382"/>
      <c r="R255" s="383"/>
    </row>
    <row r="256" spans="1:18" x14ac:dyDescent="0.35">
      <c r="A256" s="381"/>
      <c r="B256" s="382"/>
      <c r="C256" s="382"/>
      <c r="D256" s="382"/>
      <c r="E256" s="382"/>
      <c r="F256" s="382"/>
      <c r="G256" s="382"/>
      <c r="H256" s="382"/>
      <c r="I256" s="383"/>
      <c r="J256" s="381"/>
      <c r="K256" s="382"/>
      <c r="L256" s="382"/>
      <c r="M256" s="382"/>
      <c r="N256" s="382"/>
      <c r="O256" s="382"/>
      <c r="P256" s="382"/>
      <c r="Q256" s="382"/>
      <c r="R256" s="383"/>
    </row>
    <row r="257" spans="1:18" x14ac:dyDescent="0.35">
      <c r="A257" s="381"/>
      <c r="B257" s="382"/>
      <c r="C257" s="382"/>
      <c r="D257" s="382"/>
      <c r="E257" s="382"/>
      <c r="F257" s="382"/>
      <c r="G257" s="382"/>
      <c r="H257" s="382"/>
      <c r="I257" s="383"/>
      <c r="J257" s="381"/>
      <c r="K257" s="382"/>
      <c r="L257" s="382"/>
      <c r="M257" s="382"/>
      <c r="N257" s="382"/>
      <c r="O257" s="382"/>
      <c r="P257" s="382"/>
      <c r="Q257" s="382"/>
      <c r="R257" s="383"/>
    </row>
    <row r="258" spans="1:18" x14ac:dyDescent="0.35">
      <c r="A258" s="381"/>
      <c r="B258" s="382"/>
      <c r="C258" s="382"/>
      <c r="D258" s="382"/>
      <c r="E258" s="382"/>
      <c r="F258" s="382"/>
      <c r="G258" s="382"/>
      <c r="H258" s="382"/>
      <c r="I258" s="383"/>
      <c r="J258" s="381"/>
      <c r="K258" s="382"/>
      <c r="L258" s="382"/>
      <c r="M258" s="382"/>
      <c r="N258" s="382"/>
      <c r="O258" s="382"/>
      <c r="P258" s="382"/>
      <c r="Q258" s="382"/>
      <c r="R258" s="383"/>
    </row>
    <row r="259" spans="1:18" x14ac:dyDescent="0.35">
      <c r="A259" s="381"/>
      <c r="B259" s="382"/>
      <c r="C259" s="382"/>
      <c r="D259" s="382"/>
      <c r="E259" s="382"/>
      <c r="F259" s="382"/>
      <c r="G259" s="382"/>
      <c r="H259" s="382"/>
      <c r="I259" s="383"/>
      <c r="J259" s="381"/>
      <c r="K259" s="382"/>
      <c r="L259" s="382"/>
      <c r="M259" s="382"/>
      <c r="N259" s="382"/>
      <c r="O259" s="382"/>
      <c r="P259" s="382"/>
      <c r="Q259" s="382"/>
      <c r="R259" s="383"/>
    </row>
    <row r="260" spans="1:18" x14ac:dyDescent="0.35">
      <c r="A260" s="381"/>
      <c r="B260" s="382"/>
      <c r="C260" s="382"/>
      <c r="D260" s="382"/>
      <c r="E260" s="382"/>
      <c r="F260" s="382"/>
      <c r="G260" s="382"/>
      <c r="H260" s="382"/>
      <c r="I260" s="383"/>
      <c r="J260" s="381"/>
      <c r="K260" s="382"/>
      <c r="L260" s="382"/>
      <c r="M260" s="382"/>
      <c r="N260" s="382"/>
      <c r="O260" s="382"/>
      <c r="P260" s="382"/>
      <c r="Q260" s="382"/>
      <c r="R260" s="383"/>
    </row>
    <row r="261" spans="1:18" x14ac:dyDescent="0.35">
      <c r="A261" s="381"/>
      <c r="B261" s="382"/>
      <c r="C261" s="382"/>
      <c r="D261" s="382"/>
      <c r="E261" s="382"/>
      <c r="F261" s="382"/>
      <c r="G261" s="382"/>
      <c r="H261" s="382"/>
      <c r="I261" s="383"/>
      <c r="J261" s="381"/>
      <c r="K261" s="382"/>
      <c r="L261" s="382"/>
      <c r="M261" s="382"/>
      <c r="N261" s="382"/>
      <c r="O261" s="382"/>
      <c r="P261" s="382"/>
      <c r="Q261" s="382"/>
      <c r="R261" s="383"/>
    </row>
    <row r="262" spans="1:18" x14ac:dyDescent="0.35">
      <c r="A262" s="381"/>
      <c r="B262" s="382"/>
      <c r="C262" s="382"/>
      <c r="D262" s="382"/>
      <c r="E262" s="382"/>
      <c r="F262" s="382"/>
      <c r="G262" s="382"/>
      <c r="H262" s="382"/>
      <c r="I262" s="383"/>
      <c r="J262" s="381"/>
      <c r="K262" s="382"/>
      <c r="L262" s="382"/>
      <c r="M262" s="382"/>
      <c r="N262" s="382"/>
      <c r="O262" s="382"/>
      <c r="P262" s="382"/>
      <c r="Q262" s="382"/>
      <c r="R262" s="383"/>
    </row>
    <row r="263" spans="1:18" x14ac:dyDescent="0.35">
      <c r="A263" s="381"/>
      <c r="B263" s="382"/>
      <c r="C263" s="382"/>
      <c r="D263" s="382"/>
      <c r="E263" s="382"/>
      <c r="F263" s="382"/>
      <c r="G263" s="382"/>
      <c r="H263" s="382"/>
      <c r="I263" s="383"/>
      <c r="J263" s="381"/>
      <c r="K263" s="382"/>
      <c r="L263" s="382"/>
      <c r="M263" s="382"/>
      <c r="N263" s="382"/>
      <c r="O263" s="382"/>
      <c r="P263" s="382"/>
      <c r="Q263" s="382"/>
      <c r="R263" s="383"/>
    </row>
    <row r="264" spans="1:18" x14ac:dyDescent="0.35">
      <c r="A264" s="381"/>
      <c r="B264" s="382"/>
      <c r="C264" s="382"/>
      <c r="D264" s="382"/>
      <c r="E264" s="382"/>
      <c r="F264" s="382"/>
      <c r="G264" s="382"/>
      <c r="H264" s="382"/>
      <c r="I264" s="383"/>
      <c r="J264" s="381"/>
      <c r="K264" s="382"/>
      <c r="L264" s="382"/>
      <c r="M264" s="382"/>
      <c r="N264" s="382"/>
      <c r="O264" s="382"/>
      <c r="P264" s="382"/>
      <c r="Q264" s="382"/>
      <c r="R264" s="383"/>
    </row>
    <row r="265" spans="1:18" x14ac:dyDescent="0.35">
      <c r="A265" s="381"/>
      <c r="B265" s="382"/>
      <c r="C265" s="382"/>
      <c r="D265" s="382"/>
      <c r="E265" s="382"/>
      <c r="F265" s="382"/>
      <c r="G265" s="382"/>
      <c r="H265" s="382"/>
      <c r="I265" s="383"/>
      <c r="J265" s="381"/>
      <c r="K265" s="382"/>
      <c r="L265" s="382"/>
      <c r="M265" s="382"/>
      <c r="N265" s="382"/>
      <c r="O265" s="382"/>
      <c r="P265" s="382"/>
      <c r="Q265" s="382"/>
      <c r="R265" s="383"/>
    </row>
    <row r="266" spans="1:18" x14ac:dyDescent="0.35">
      <c r="A266" s="381"/>
      <c r="B266" s="382"/>
      <c r="C266" s="382"/>
      <c r="D266" s="382"/>
      <c r="E266" s="382"/>
      <c r="F266" s="382"/>
      <c r="G266" s="382"/>
      <c r="H266" s="382"/>
      <c r="I266" s="383"/>
      <c r="J266" s="381"/>
      <c r="K266" s="382"/>
      <c r="L266" s="382"/>
      <c r="M266" s="382"/>
      <c r="N266" s="382"/>
      <c r="O266" s="382"/>
      <c r="P266" s="382"/>
      <c r="Q266" s="382"/>
      <c r="R266" s="383"/>
    </row>
    <row r="267" spans="1:18" x14ac:dyDescent="0.35">
      <c r="A267" s="381"/>
      <c r="B267" s="382"/>
      <c r="C267" s="382"/>
      <c r="D267" s="382"/>
      <c r="E267" s="382"/>
      <c r="F267" s="382"/>
      <c r="G267" s="382"/>
      <c r="H267" s="382"/>
      <c r="I267" s="383"/>
      <c r="J267" s="381"/>
      <c r="K267" s="382"/>
      <c r="L267" s="382"/>
      <c r="M267" s="382"/>
      <c r="N267" s="382"/>
      <c r="O267" s="382"/>
      <c r="P267" s="382"/>
      <c r="Q267" s="382"/>
      <c r="R267" s="383"/>
    </row>
    <row r="268" spans="1:18" x14ac:dyDescent="0.35">
      <c r="A268" s="381"/>
      <c r="B268" s="382"/>
      <c r="C268" s="382"/>
      <c r="D268" s="382"/>
      <c r="E268" s="382"/>
      <c r="F268" s="382"/>
      <c r="G268" s="382"/>
      <c r="H268" s="382"/>
      <c r="I268" s="383"/>
      <c r="J268" s="381"/>
      <c r="K268" s="382"/>
      <c r="L268" s="382"/>
      <c r="M268" s="382"/>
      <c r="N268" s="382"/>
      <c r="O268" s="382"/>
      <c r="P268" s="382"/>
      <c r="Q268" s="382"/>
      <c r="R268" s="383"/>
    </row>
    <row r="269" spans="1:18" x14ac:dyDescent="0.35">
      <c r="A269" s="381"/>
      <c r="B269" s="382"/>
      <c r="C269" s="382"/>
      <c r="D269" s="382"/>
      <c r="E269" s="382"/>
      <c r="F269" s="382"/>
      <c r="G269" s="382"/>
      <c r="H269" s="382"/>
      <c r="I269" s="383"/>
      <c r="J269" s="381"/>
      <c r="K269" s="382"/>
      <c r="L269" s="382"/>
      <c r="M269" s="382"/>
      <c r="N269" s="382"/>
      <c r="O269" s="382"/>
      <c r="P269" s="382"/>
      <c r="Q269" s="382"/>
      <c r="R269" s="383"/>
    </row>
    <row r="270" spans="1:18" x14ac:dyDescent="0.35">
      <c r="A270" s="381"/>
      <c r="B270" s="382"/>
      <c r="C270" s="382"/>
      <c r="D270" s="382"/>
      <c r="E270" s="382"/>
      <c r="F270" s="382"/>
      <c r="G270" s="382"/>
      <c r="H270" s="382"/>
      <c r="I270" s="383"/>
      <c r="J270" s="381"/>
      <c r="K270" s="382"/>
      <c r="L270" s="382"/>
      <c r="M270" s="382"/>
      <c r="N270" s="382"/>
      <c r="O270" s="382"/>
      <c r="P270" s="382"/>
      <c r="Q270" s="382"/>
      <c r="R270" s="383"/>
    </row>
    <row r="271" spans="1:18" x14ac:dyDescent="0.35">
      <c r="A271" s="381"/>
      <c r="B271" s="382"/>
      <c r="C271" s="382"/>
      <c r="D271" s="382"/>
      <c r="E271" s="382"/>
      <c r="F271" s="382"/>
      <c r="G271" s="382"/>
      <c r="H271" s="382"/>
      <c r="I271" s="383"/>
      <c r="J271" s="381"/>
      <c r="K271" s="382"/>
      <c r="L271" s="382"/>
      <c r="M271" s="382"/>
      <c r="N271" s="382"/>
      <c r="O271" s="382"/>
      <c r="P271" s="382"/>
      <c r="Q271" s="382"/>
      <c r="R271" s="383"/>
    </row>
    <row r="272" spans="1:18" x14ac:dyDescent="0.35">
      <c r="A272" s="381"/>
      <c r="B272" s="382"/>
      <c r="C272" s="382"/>
      <c r="D272" s="382"/>
      <c r="E272" s="382"/>
      <c r="F272" s="382"/>
      <c r="G272" s="382"/>
      <c r="H272" s="382"/>
      <c r="I272" s="383"/>
      <c r="J272" s="381"/>
      <c r="K272" s="382"/>
      <c r="L272" s="382"/>
      <c r="M272" s="382"/>
      <c r="N272" s="382"/>
      <c r="O272" s="382"/>
      <c r="P272" s="382"/>
      <c r="Q272" s="382"/>
      <c r="R272" s="383"/>
    </row>
    <row r="273" spans="1:18" x14ac:dyDescent="0.35">
      <c r="A273" s="381"/>
      <c r="B273" s="382"/>
      <c r="C273" s="382"/>
      <c r="D273" s="382"/>
      <c r="E273" s="382"/>
      <c r="F273" s="382"/>
      <c r="G273" s="382"/>
      <c r="H273" s="382"/>
      <c r="I273" s="383"/>
      <c r="J273" s="381"/>
      <c r="K273" s="382"/>
      <c r="L273" s="382"/>
      <c r="M273" s="382"/>
      <c r="N273" s="382"/>
      <c r="O273" s="382"/>
      <c r="P273" s="382"/>
      <c r="Q273" s="382"/>
      <c r="R273" s="383"/>
    </row>
    <row r="274" spans="1:18" x14ac:dyDescent="0.35">
      <c r="A274" s="381"/>
      <c r="B274" s="382"/>
      <c r="C274" s="382"/>
      <c r="D274" s="382"/>
      <c r="E274" s="382"/>
      <c r="F274" s="382"/>
      <c r="G274" s="382"/>
      <c r="H274" s="382"/>
      <c r="I274" s="383"/>
      <c r="J274" s="381"/>
      <c r="K274" s="382"/>
      <c r="L274" s="382"/>
      <c r="M274" s="382"/>
      <c r="N274" s="382"/>
      <c r="O274" s="382"/>
      <c r="P274" s="382"/>
      <c r="Q274" s="382"/>
      <c r="R274" s="383"/>
    </row>
    <row r="275" spans="1:18" x14ac:dyDescent="0.35">
      <c r="A275" s="381"/>
      <c r="B275" s="382"/>
      <c r="C275" s="382"/>
      <c r="D275" s="382"/>
      <c r="E275" s="382"/>
      <c r="F275" s="382"/>
      <c r="G275" s="382"/>
      <c r="H275" s="382"/>
      <c r="I275" s="383"/>
      <c r="J275" s="381"/>
      <c r="K275" s="382"/>
      <c r="L275" s="382"/>
      <c r="M275" s="382"/>
      <c r="N275" s="382"/>
      <c r="O275" s="382"/>
      <c r="P275" s="382"/>
      <c r="Q275" s="382"/>
      <c r="R275" s="383"/>
    </row>
    <row r="276" spans="1:18" x14ac:dyDescent="0.35">
      <c r="A276" s="381"/>
      <c r="B276" s="382"/>
      <c r="C276" s="382"/>
      <c r="D276" s="382"/>
      <c r="E276" s="382"/>
      <c r="F276" s="382"/>
      <c r="G276" s="382"/>
      <c r="H276" s="382"/>
      <c r="I276" s="383"/>
      <c r="J276" s="381"/>
      <c r="K276" s="382"/>
      <c r="L276" s="382"/>
      <c r="M276" s="382"/>
      <c r="N276" s="382"/>
      <c r="O276" s="382"/>
      <c r="P276" s="382"/>
      <c r="Q276" s="382"/>
      <c r="R276" s="383"/>
    </row>
    <row r="277" spans="1:18" x14ac:dyDescent="0.35">
      <c r="A277" s="381"/>
      <c r="B277" s="382"/>
      <c r="C277" s="382"/>
      <c r="D277" s="382"/>
      <c r="E277" s="382"/>
      <c r="F277" s="382"/>
      <c r="G277" s="382"/>
      <c r="H277" s="382"/>
      <c r="I277" s="383"/>
      <c r="J277" s="381"/>
      <c r="K277" s="382"/>
      <c r="L277" s="382"/>
      <c r="M277" s="382"/>
      <c r="N277" s="382"/>
      <c r="O277" s="382"/>
      <c r="P277" s="382"/>
      <c r="Q277" s="382"/>
      <c r="R277" s="383"/>
    </row>
    <row r="278" spans="1:18" x14ac:dyDescent="0.35">
      <c r="A278" s="381"/>
      <c r="B278" s="382"/>
      <c r="C278" s="382"/>
      <c r="D278" s="382"/>
      <c r="E278" s="382"/>
      <c r="F278" s="382"/>
      <c r="G278" s="382"/>
      <c r="H278" s="382"/>
      <c r="I278" s="383"/>
      <c r="J278" s="381"/>
      <c r="K278" s="382"/>
      <c r="L278" s="382"/>
      <c r="M278" s="382"/>
      <c r="N278" s="382"/>
      <c r="O278" s="382"/>
      <c r="P278" s="382"/>
      <c r="Q278" s="382"/>
      <c r="R278" s="383"/>
    </row>
    <row r="279" spans="1:18" x14ac:dyDescent="0.35">
      <c r="A279" s="381"/>
      <c r="B279" s="382"/>
      <c r="C279" s="382"/>
      <c r="D279" s="382"/>
      <c r="E279" s="382"/>
      <c r="F279" s="382"/>
      <c r="G279" s="382"/>
      <c r="H279" s="382"/>
      <c r="I279" s="383"/>
      <c r="J279" s="381"/>
      <c r="K279" s="382"/>
      <c r="L279" s="382"/>
      <c r="M279" s="382"/>
      <c r="N279" s="382"/>
      <c r="O279" s="382"/>
      <c r="P279" s="382"/>
      <c r="Q279" s="382"/>
      <c r="R279" s="383"/>
    </row>
    <row r="280" spans="1:18" x14ac:dyDescent="0.35">
      <c r="A280" s="381"/>
      <c r="B280" s="382"/>
      <c r="C280" s="382"/>
      <c r="D280" s="382"/>
      <c r="E280" s="382"/>
      <c r="F280" s="382"/>
      <c r="G280" s="382"/>
      <c r="H280" s="382"/>
      <c r="I280" s="383"/>
      <c r="J280" s="381"/>
      <c r="K280" s="382"/>
      <c r="L280" s="382"/>
      <c r="M280" s="382"/>
      <c r="N280" s="382"/>
      <c r="O280" s="382"/>
      <c r="P280" s="382"/>
      <c r="Q280" s="382"/>
      <c r="R280" s="383"/>
    </row>
    <row r="281" spans="1:18" x14ac:dyDescent="0.35">
      <c r="A281" s="381"/>
      <c r="B281" s="382"/>
      <c r="C281" s="382"/>
      <c r="D281" s="382"/>
      <c r="E281" s="382"/>
      <c r="F281" s="382"/>
      <c r="G281" s="382"/>
      <c r="H281" s="382"/>
      <c r="I281" s="383"/>
      <c r="J281" s="381"/>
      <c r="K281" s="382"/>
      <c r="L281" s="382"/>
      <c r="M281" s="382"/>
      <c r="N281" s="382"/>
      <c r="O281" s="382"/>
      <c r="P281" s="382"/>
      <c r="Q281" s="382"/>
      <c r="R281" s="383"/>
    </row>
    <row r="282" spans="1:18" x14ac:dyDescent="0.35">
      <c r="A282" s="381"/>
      <c r="B282" s="382"/>
      <c r="C282" s="382"/>
      <c r="D282" s="382"/>
      <c r="E282" s="382"/>
      <c r="F282" s="382"/>
      <c r="G282" s="382"/>
      <c r="H282" s="382"/>
      <c r="I282" s="383"/>
      <c r="J282" s="381"/>
      <c r="K282" s="382"/>
      <c r="L282" s="382"/>
      <c r="M282" s="382"/>
      <c r="N282" s="382"/>
      <c r="O282" s="382"/>
      <c r="P282" s="382"/>
      <c r="Q282" s="382"/>
      <c r="R282" s="383"/>
    </row>
    <row r="283" spans="1:18" x14ac:dyDescent="0.35">
      <c r="A283" s="381"/>
      <c r="B283" s="382"/>
      <c r="C283" s="382"/>
      <c r="D283" s="382"/>
      <c r="E283" s="382"/>
      <c r="F283" s="382"/>
      <c r="G283" s="382"/>
      <c r="H283" s="382"/>
      <c r="I283" s="383"/>
      <c r="J283" s="381"/>
      <c r="K283" s="382"/>
      <c r="L283" s="382"/>
      <c r="M283" s="382"/>
      <c r="N283" s="382"/>
      <c r="O283" s="382"/>
      <c r="P283" s="382"/>
      <c r="Q283" s="382"/>
      <c r="R283" s="383"/>
    </row>
    <row r="284" spans="1:18" x14ac:dyDescent="0.35">
      <c r="A284" s="381"/>
      <c r="B284" s="382"/>
      <c r="C284" s="382"/>
      <c r="D284" s="382"/>
      <c r="E284" s="382"/>
      <c r="F284" s="382"/>
      <c r="G284" s="382"/>
      <c r="H284" s="382"/>
      <c r="I284" s="383"/>
      <c r="J284" s="381"/>
      <c r="K284" s="382"/>
      <c r="L284" s="382"/>
      <c r="M284" s="382"/>
      <c r="N284" s="382"/>
      <c r="O284" s="382"/>
      <c r="P284" s="382"/>
      <c r="Q284" s="382"/>
      <c r="R284" s="383"/>
    </row>
    <row r="285" spans="1:18" x14ac:dyDescent="0.35">
      <c r="A285" s="381"/>
      <c r="B285" s="382"/>
      <c r="C285" s="382"/>
      <c r="D285" s="382"/>
      <c r="E285" s="382"/>
      <c r="F285" s="382"/>
      <c r="G285" s="382"/>
      <c r="H285" s="382"/>
      <c r="I285" s="383"/>
      <c r="J285" s="381"/>
      <c r="K285" s="382"/>
      <c r="L285" s="382"/>
      <c r="M285" s="382"/>
      <c r="N285" s="382"/>
      <c r="O285" s="382"/>
      <c r="P285" s="382"/>
      <c r="Q285" s="382"/>
      <c r="R285" s="383"/>
    </row>
    <row r="286" spans="1:18" x14ac:dyDescent="0.35">
      <c r="A286" s="381"/>
      <c r="B286" s="382"/>
      <c r="C286" s="382"/>
      <c r="D286" s="382"/>
      <c r="E286" s="382"/>
      <c r="F286" s="382"/>
      <c r="G286" s="382"/>
      <c r="H286" s="382"/>
      <c r="I286" s="383"/>
      <c r="J286" s="381"/>
      <c r="K286" s="382"/>
      <c r="L286" s="382"/>
      <c r="M286" s="382"/>
      <c r="N286" s="382"/>
      <c r="O286" s="382"/>
      <c r="P286" s="382"/>
      <c r="Q286" s="382"/>
      <c r="R286" s="383"/>
    </row>
    <row r="287" spans="1:18" x14ac:dyDescent="0.35">
      <c r="A287" s="381"/>
      <c r="B287" s="382"/>
      <c r="C287" s="382"/>
      <c r="D287" s="382"/>
      <c r="E287" s="382"/>
      <c r="F287" s="382"/>
      <c r="G287" s="382"/>
      <c r="H287" s="382"/>
      <c r="I287" s="383"/>
      <c r="J287" s="381"/>
      <c r="K287" s="382"/>
      <c r="L287" s="382"/>
      <c r="M287" s="382"/>
      <c r="N287" s="382"/>
      <c r="O287" s="382"/>
      <c r="P287" s="382"/>
      <c r="Q287" s="382"/>
      <c r="R287" s="383"/>
    </row>
    <row r="288" spans="1:18" x14ac:dyDescent="0.35">
      <c r="A288" s="381"/>
      <c r="B288" s="382"/>
      <c r="C288" s="382"/>
      <c r="D288" s="382"/>
      <c r="E288" s="382"/>
      <c r="F288" s="382"/>
      <c r="G288" s="382"/>
      <c r="H288" s="382"/>
      <c r="I288" s="383"/>
      <c r="J288" s="381"/>
      <c r="K288" s="382"/>
      <c r="L288" s="382"/>
      <c r="M288" s="382"/>
      <c r="N288" s="382"/>
      <c r="O288" s="382"/>
      <c r="P288" s="382"/>
      <c r="Q288" s="382"/>
      <c r="R288" s="383"/>
    </row>
    <row r="289" spans="1:18" x14ac:dyDescent="0.35">
      <c r="A289" s="381"/>
      <c r="B289" s="382"/>
      <c r="C289" s="382"/>
      <c r="D289" s="382"/>
      <c r="E289" s="382"/>
      <c r="F289" s="382"/>
      <c r="G289" s="382"/>
      <c r="H289" s="382"/>
      <c r="I289" s="383"/>
      <c r="J289" s="381"/>
      <c r="K289" s="382"/>
      <c r="L289" s="382"/>
      <c r="M289" s="382"/>
      <c r="N289" s="382"/>
      <c r="O289" s="382"/>
      <c r="P289" s="382"/>
      <c r="Q289" s="382"/>
      <c r="R289" s="383"/>
    </row>
    <row r="290" spans="1:18" x14ac:dyDescent="0.35">
      <c r="A290" s="381"/>
      <c r="B290" s="382"/>
      <c r="C290" s="382"/>
      <c r="D290" s="382"/>
      <c r="E290" s="382"/>
      <c r="F290" s="382"/>
      <c r="G290" s="382"/>
      <c r="H290" s="382"/>
      <c r="I290" s="383"/>
      <c r="J290" s="381"/>
      <c r="K290" s="382"/>
      <c r="L290" s="382"/>
      <c r="M290" s="382"/>
      <c r="N290" s="382"/>
      <c r="O290" s="382"/>
      <c r="P290" s="382"/>
      <c r="Q290" s="382"/>
      <c r="R290" s="383"/>
    </row>
    <row r="291" spans="1:18" x14ac:dyDescent="0.35">
      <c r="A291" s="381"/>
      <c r="B291" s="382"/>
      <c r="C291" s="382"/>
      <c r="D291" s="382"/>
      <c r="E291" s="382"/>
      <c r="F291" s="382"/>
      <c r="G291" s="382"/>
      <c r="H291" s="382"/>
      <c r="I291" s="383"/>
      <c r="J291" s="381"/>
      <c r="K291" s="382"/>
      <c r="L291" s="382"/>
      <c r="M291" s="382"/>
      <c r="N291" s="382"/>
      <c r="O291" s="382"/>
      <c r="P291" s="382"/>
      <c r="Q291" s="382"/>
      <c r="R291" s="383"/>
    </row>
    <row r="292" spans="1:18" x14ac:dyDescent="0.35">
      <c r="A292" s="381"/>
      <c r="B292" s="382"/>
      <c r="C292" s="382"/>
      <c r="D292" s="382"/>
      <c r="E292" s="382"/>
      <c r="F292" s="382"/>
      <c r="G292" s="382"/>
      <c r="H292" s="382"/>
      <c r="I292" s="383"/>
      <c r="J292" s="381"/>
      <c r="K292" s="382"/>
      <c r="L292" s="382"/>
      <c r="M292" s="382"/>
      <c r="N292" s="382"/>
      <c r="O292" s="382"/>
      <c r="P292" s="382"/>
      <c r="Q292" s="382"/>
      <c r="R292" s="383"/>
    </row>
    <row r="293" spans="1:18" x14ac:dyDescent="0.35">
      <c r="A293" s="381"/>
      <c r="B293" s="382"/>
      <c r="C293" s="382"/>
      <c r="D293" s="382"/>
      <c r="E293" s="382"/>
      <c r="F293" s="382"/>
      <c r="G293" s="382"/>
      <c r="H293" s="382"/>
      <c r="I293" s="383"/>
      <c r="J293" s="381"/>
      <c r="K293" s="382"/>
      <c r="L293" s="382"/>
      <c r="M293" s="382"/>
      <c r="N293" s="382"/>
      <c r="O293" s="382"/>
      <c r="P293" s="382"/>
      <c r="Q293" s="382"/>
      <c r="R293" s="383"/>
    </row>
    <row r="294" spans="1:18" x14ac:dyDescent="0.35">
      <c r="A294" s="381"/>
      <c r="B294" s="382"/>
      <c r="C294" s="382"/>
      <c r="D294" s="382"/>
      <c r="E294" s="382"/>
      <c r="F294" s="382"/>
      <c r="G294" s="382"/>
      <c r="H294" s="382"/>
      <c r="I294" s="383"/>
      <c r="J294" s="381"/>
      <c r="K294" s="382"/>
      <c r="L294" s="382"/>
      <c r="M294" s="382"/>
      <c r="N294" s="382"/>
      <c r="O294" s="382"/>
      <c r="P294" s="382"/>
      <c r="Q294" s="382"/>
      <c r="R294" s="383"/>
    </row>
    <row r="295" spans="1:18" x14ac:dyDescent="0.35">
      <c r="A295" s="381"/>
      <c r="B295" s="382"/>
      <c r="C295" s="382"/>
      <c r="D295" s="382"/>
      <c r="E295" s="382"/>
      <c r="F295" s="382"/>
      <c r="G295" s="382"/>
      <c r="H295" s="382"/>
      <c r="I295" s="383"/>
      <c r="J295" s="381"/>
      <c r="K295" s="382"/>
      <c r="L295" s="382"/>
      <c r="M295" s="382"/>
      <c r="N295" s="382"/>
      <c r="O295" s="382"/>
      <c r="P295" s="382"/>
      <c r="Q295" s="382"/>
      <c r="R295" s="383"/>
    </row>
    <row r="296" spans="1:18" x14ac:dyDescent="0.35">
      <c r="A296" s="381"/>
      <c r="B296" s="382"/>
      <c r="C296" s="382"/>
      <c r="D296" s="382"/>
      <c r="E296" s="382"/>
      <c r="F296" s="382"/>
      <c r="G296" s="382"/>
      <c r="H296" s="382"/>
      <c r="I296" s="383"/>
      <c r="J296" s="381"/>
      <c r="K296" s="382"/>
      <c r="L296" s="382"/>
      <c r="M296" s="382"/>
      <c r="N296" s="382"/>
      <c r="O296" s="382"/>
      <c r="P296" s="382"/>
      <c r="Q296" s="382"/>
      <c r="R296" s="383"/>
    </row>
    <row r="297" spans="1:18" x14ac:dyDescent="0.35">
      <c r="A297" s="381"/>
      <c r="B297" s="382"/>
      <c r="C297" s="382"/>
      <c r="D297" s="382"/>
      <c r="E297" s="382"/>
      <c r="F297" s="382"/>
      <c r="G297" s="382"/>
      <c r="H297" s="382"/>
      <c r="I297" s="383"/>
      <c r="J297" s="381"/>
      <c r="K297" s="382"/>
      <c r="L297" s="382"/>
      <c r="M297" s="382"/>
      <c r="N297" s="382"/>
      <c r="O297" s="382"/>
      <c r="P297" s="382"/>
      <c r="Q297" s="382"/>
      <c r="R297" s="383"/>
    </row>
    <row r="298" spans="1:18" x14ac:dyDescent="0.35">
      <c r="A298" s="381"/>
      <c r="B298" s="382"/>
      <c r="C298" s="382"/>
      <c r="D298" s="382"/>
      <c r="E298" s="382"/>
      <c r="F298" s="382"/>
      <c r="G298" s="382"/>
      <c r="H298" s="382"/>
      <c r="I298" s="383"/>
      <c r="J298" s="381"/>
      <c r="K298" s="382"/>
      <c r="L298" s="382"/>
      <c r="M298" s="382"/>
      <c r="N298" s="382"/>
      <c r="O298" s="382"/>
      <c r="P298" s="382"/>
      <c r="Q298" s="382"/>
      <c r="R298" s="383"/>
    </row>
    <row r="299" spans="1:18" x14ac:dyDescent="0.35">
      <c r="A299" s="381"/>
      <c r="B299" s="382"/>
      <c r="C299" s="382"/>
      <c r="D299" s="382"/>
      <c r="E299" s="382"/>
      <c r="F299" s="382"/>
      <c r="G299" s="382"/>
      <c r="H299" s="382"/>
      <c r="I299" s="383"/>
      <c r="J299" s="381"/>
      <c r="K299" s="382"/>
      <c r="L299" s="382"/>
      <c r="M299" s="382"/>
      <c r="N299" s="382"/>
      <c r="O299" s="382"/>
      <c r="P299" s="382"/>
      <c r="Q299" s="382"/>
      <c r="R299" s="383"/>
    </row>
    <row r="300" spans="1:18" x14ac:dyDescent="0.35">
      <c r="A300" s="381"/>
      <c r="B300" s="382"/>
      <c r="C300" s="382"/>
      <c r="D300" s="382"/>
      <c r="E300" s="382"/>
      <c r="F300" s="382"/>
      <c r="G300" s="382"/>
      <c r="H300" s="382"/>
      <c r="I300" s="383"/>
      <c r="J300" s="381"/>
      <c r="K300" s="382"/>
      <c r="L300" s="382"/>
      <c r="M300" s="382"/>
      <c r="N300" s="382"/>
      <c r="O300" s="382"/>
      <c r="P300" s="382"/>
      <c r="Q300" s="382"/>
      <c r="R300" s="383"/>
    </row>
    <row r="301" spans="1:18" x14ac:dyDescent="0.35">
      <c r="A301" s="381"/>
      <c r="B301" s="382"/>
      <c r="C301" s="382"/>
      <c r="D301" s="382"/>
      <c r="E301" s="382"/>
      <c r="F301" s="382"/>
      <c r="G301" s="382"/>
      <c r="H301" s="382"/>
      <c r="I301" s="383"/>
      <c r="J301" s="381"/>
      <c r="K301" s="382"/>
      <c r="L301" s="382"/>
      <c r="M301" s="382"/>
      <c r="N301" s="382"/>
      <c r="O301" s="382"/>
      <c r="P301" s="382"/>
      <c r="Q301" s="382"/>
      <c r="R301" s="383"/>
    </row>
    <row r="302" spans="1:18" x14ac:dyDescent="0.35">
      <c r="A302" s="381"/>
      <c r="B302" s="382"/>
      <c r="C302" s="382"/>
      <c r="D302" s="382"/>
      <c r="E302" s="382"/>
      <c r="F302" s="382"/>
      <c r="G302" s="382"/>
      <c r="H302" s="382"/>
      <c r="I302" s="383"/>
      <c r="J302" s="381"/>
      <c r="K302" s="382"/>
      <c r="L302" s="382"/>
      <c r="M302" s="382"/>
      <c r="N302" s="382"/>
      <c r="O302" s="382"/>
      <c r="P302" s="382"/>
      <c r="Q302" s="382"/>
      <c r="R302" s="383"/>
    </row>
    <row r="303" spans="1:18" x14ac:dyDescent="0.35">
      <c r="A303" s="381"/>
      <c r="B303" s="382"/>
      <c r="C303" s="382"/>
      <c r="D303" s="382"/>
      <c r="E303" s="382"/>
      <c r="F303" s="382"/>
      <c r="G303" s="382"/>
      <c r="H303" s="382"/>
      <c r="I303" s="383"/>
      <c r="J303" s="381"/>
      <c r="K303" s="382"/>
      <c r="L303" s="382"/>
      <c r="M303" s="382"/>
      <c r="N303" s="382"/>
      <c r="O303" s="382"/>
      <c r="P303" s="382"/>
      <c r="Q303" s="382"/>
      <c r="R303" s="383"/>
    </row>
    <row r="304" spans="1:18" x14ac:dyDescent="0.35">
      <c r="A304" s="381"/>
      <c r="B304" s="382"/>
      <c r="C304" s="382"/>
      <c r="D304" s="382"/>
      <c r="E304" s="382"/>
      <c r="F304" s="382"/>
      <c r="G304" s="382"/>
      <c r="H304" s="382"/>
      <c r="I304" s="383"/>
      <c r="J304" s="381"/>
      <c r="K304" s="382"/>
      <c r="L304" s="382"/>
      <c r="M304" s="382"/>
      <c r="N304" s="382"/>
      <c r="O304" s="382"/>
      <c r="P304" s="382"/>
      <c r="Q304" s="382"/>
      <c r="R304" s="383"/>
    </row>
    <row r="305" spans="1:18" x14ac:dyDescent="0.35">
      <c r="A305" s="381"/>
      <c r="B305" s="382"/>
      <c r="C305" s="382"/>
      <c r="D305" s="382"/>
      <c r="E305" s="382"/>
      <c r="F305" s="382"/>
      <c r="G305" s="382"/>
      <c r="H305" s="382"/>
      <c r="I305" s="383"/>
      <c r="J305" s="381"/>
      <c r="K305" s="382"/>
      <c r="L305" s="382"/>
      <c r="M305" s="382"/>
      <c r="N305" s="382"/>
      <c r="O305" s="382"/>
      <c r="P305" s="382"/>
      <c r="Q305" s="382"/>
      <c r="R305" s="383"/>
    </row>
    <row r="306" spans="1:18" x14ac:dyDescent="0.35">
      <c r="A306" s="381"/>
      <c r="B306" s="382"/>
      <c r="C306" s="382"/>
      <c r="D306" s="382"/>
      <c r="E306" s="382"/>
      <c r="F306" s="382"/>
      <c r="G306" s="382"/>
      <c r="H306" s="382"/>
      <c r="I306" s="383"/>
      <c r="J306" s="381"/>
      <c r="K306" s="382"/>
      <c r="L306" s="382"/>
      <c r="M306" s="382"/>
      <c r="N306" s="382"/>
      <c r="O306" s="382"/>
      <c r="P306" s="382"/>
      <c r="Q306" s="382"/>
      <c r="R306" s="383"/>
    </row>
    <row r="307" spans="1:18" x14ac:dyDescent="0.35">
      <c r="A307" s="381"/>
      <c r="B307" s="382"/>
      <c r="C307" s="382"/>
      <c r="D307" s="382"/>
      <c r="E307" s="382"/>
      <c r="F307" s="382"/>
      <c r="G307" s="382"/>
      <c r="H307" s="382"/>
      <c r="I307" s="383"/>
      <c r="J307" s="381"/>
      <c r="K307" s="382"/>
      <c r="L307" s="382"/>
      <c r="M307" s="382"/>
      <c r="N307" s="382"/>
      <c r="O307" s="382"/>
      <c r="P307" s="382"/>
      <c r="Q307" s="382"/>
      <c r="R307" s="383"/>
    </row>
    <row r="308" spans="1:18" x14ac:dyDescent="0.35">
      <c r="A308" s="381"/>
      <c r="B308" s="382"/>
      <c r="C308" s="382"/>
      <c r="D308" s="382"/>
      <c r="E308" s="382"/>
      <c r="F308" s="382"/>
      <c r="G308" s="382"/>
      <c r="H308" s="382"/>
      <c r="I308" s="383"/>
      <c r="J308" s="381"/>
      <c r="K308" s="382"/>
      <c r="L308" s="382"/>
      <c r="M308" s="382"/>
      <c r="N308" s="382"/>
      <c r="O308" s="382"/>
      <c r="P308" s="382"/>
      <c r="Q308" s="382"/>
      <c r="R308" s="383"/>
    </row>
    <row r="309" spans="1:18" x14ac:dyDescent="0.35">
      <c r="A309" s="381"/>
      <c r="B309" s="382"/>
      <c r="C309" s="382"/>
      <c r="D309" s="382"/>
      <c r="E309" s="382"/>
      <c r="F309" s="382"/>
      <c r="G309" s="382"/>
      <c r="H309" s="382"/>
      <c r="I309" s="383"/>
      <c r="J309" s="381"/>
      <c r="K309" s="382"/>
      <c r="L309" s="382"/>
      <c r="M309" s="382"/>
      <c r="N309" s="382"/>
      <c r="O309" s="382"/>
      <c r="P309" s="382"/>
      <c r="Q309" s="382"/>
      <c r="R309" s="383"/>
    </row>
    <row r="310" spans="1:18" x14ac:dyDescent="0.35">
      <c r="A310" s="381"/>
      <c r="B310" s="382"/>
      <c r="C310" s="382"/>
      <c r="D310" s="382"/>
      <c r="E310" s="382"/>
      <c r="F310" s="382"/>
      <c r="G310" s="382"/>
      <c r="H310" s="382"/>
      <c r="I310" s="383"/>
      <c r="J310" s="381"/>
      <c r="K310" s="382"/>
      <c r="L310" s="382"/>
      <c r="M310" s="382"/>
      <c r="N310" s="382"/>
      <c r="O310" s="382"/>
      <c r="P310" s="382"/>
      <c r="Q310" s="382"/>
      <c r="R310" s="383"/>
    </row>
    <row r="311" spans="1:18" x14ac:dyDescent="0.35">
      <c r="A311" s="381"/>
      <c r="B311" s="382"/>
      <c r="C311" s="382"/>
      <c r="D311" s="382"/>
      <c r="E311" s="382"/>
      <c r="F311" s="382"/>
      <c r="G311" s="382"/>
      <c r="H311" s="382"/>
      <c r="I311" s="383"/>
      <c r="J311" s="381"/>
      <c r="K311" s="382"/>
      <c r="L311" s="382"/>
      <c r="M311" s="382"/>
      <c r="N311" s="382"/>
      <c r="O311" s="382"/>
      <c r="P311" s="382"/>
      <c r="Q311" s="382"/>
      <c r="R311" s="383"/>
    </row>
    <row r="312" spans="1:18" x14ac:dyDescent="0.35">
      <c r="A312" s="381"/>
      <c r="B312" s="382"/>
      <c r="C312" s="382"/>
      <c r="D312" s="382"/>
      <c r="E312" s="382"/>
      <c r="F312" s="382"/>
      <c r="G312" s="382"/>
      <c r="H312" s="382"/>
      <c r="I312" s="383"/>
      <c r="J312" s="381"/>
      <c r="K312" s="382"/>
      <c r="L312" s="382"/>
      <c r="M312" s="382"/>
      <c r="N312" s="382"/>
      <c r="O312" s="382"/>
      <c r="P312" s="382"/>
      <c r="Q312" s="382"/>
      <c r="R312" s="383"/>
    </row>
    <row r="313" spans="1:18" x14ac:dyDescent="0.35">
      <c r="A313" s="381"/>
      <c r="B313" s="382"/>
      <c r="C313" s="382"/>
      <c r="D313" s="382"/>
      <c r="E313" s="382"/>
      <c r="F313" s="382"/>
      <c r="G313" s="382"/>
      <c r="H313" s="382"/>
      <c r="I313" s="383"/>
      <c r="J313" s="381"/>
      <c r="K313" s="382"/>
      <c r="L313" s="382"/>
      <c r="M313" s="382"/>
      <c r="N313" s="382"/>
      <c r="O313" s="382"/>
      <c r="P313" s="382"/>
      <c r="Q313" s="382"/>
      <c r="R313" s="383"/>
    </row>
    <row r="314" spans="1:18" x14ac:dyDescent="0.35">
      <c r="A314" s="381"/>
      <c r="B314" s="382"/>
      <c r="C314" s="382"/>
      <c r="D314" s="382"/>
      <c r="E314" s="382"/>
      <c r="F314" s="382"/>
      <c r="G314" s="382"/>
      <c r="H314" s="382"/>
      <c r="I314" s="383"/>
      <c r="J314" s="381"/>
      <c r="K314" s="382"/>
      <c r="L314" s="382"/>
      <c r="M314" s="382"/>
      <c r="N314" s="382"/>
      <c r="O314" s="382"/>
      <c r="P314" s="382"/>
      <c r="Q314" s="382"/>
      <c r="R314" s="383"/>
    </row>
    <row r="315" spans="1:18" x14ac:dyDescent="0.35">
      <c r="A315" s="381"/>
      <c r="B315" s="382"/>
      <c r="C315" s="382"/>
      <c r="D315" s="382"/>
      <c r="E315" s="382"/>
      <c r="F315" s="382"/>
      <c r="G315" s="382"/>
      <c r="H315" s="382"/>
      <c r="I315" s="383"/>
      <c r="J315" s="381"/>
      <c r="K315" s="382"/>
      <c r="L315" s="382"/>
      <c r="M315" s="382"/>
      <c r="N315" s="382"/>
      <c r="O315" s="382"/>
      <c r="P315" s="382"/>
      <c r="Q315" s="382"/>
      <c r="R315" s="383"/>
    </row>
    <row r="316" spans="1:18" x14ac:dyDescent="0.35">
      <c r="A316" s="381"/>
      <c r="B316" s="382"/>
      <c r="C316" s="382"/>
      <c r="D316" s="382"/>
      <c r="E316" s="382"/>
      <c r="F316" s="382"/>
      <c r="G316" s="382"/>
      <c r="H316" s="382"/>
      <c r="I316" s="383"/>
      <c r="J316" s="381"/>
      <c r="K316" s="382"/>
      <c r="L316" s="382"/>
      <c r="M316" s="382"/>
      <c r="N316" s="382"/>
      <c r="O316" s="382"/>
      <c r="P316" s="382"/>
      <c r="Q316" s="382"/>
      <c r="R316" s="383"/>
    </row>
    <row r="317" spans="1:18" x14ac:dyDescent="0.35">
      <c r="A317" s="381"/>
      <c r="B317" s="382"/>
      <c r="C317" s="382"/>
      <c r="D317" s="382"/>
      <c r="E317" s="382"/>
      <c r="F317" s="382"/>
      <c r="G317" s="382"/>
      <c r="H317" s="382"/>
      <c r="I317" s="383"/>
      <c r="J317" s="381"/>
      <c r="K317" s="382"/>
      <c r="L317" s="382"/>
      <c r="M317" s="382"/>
      <c r="N317" s="382"/>
      <c r="O317" s="382"/>
      <c r="P317" s="382"/>
      <c r="Q317" s="382"/>
      <c r="R317" s="383"/>
    </row>
    <row r="318" spans="1:18" x14ac:dyDescent="0.35">
      <c r="A318" s="381"/>
      <c r="B318" s="382"/>
      <c r="C318" s="382"/>
      <c r="D318" s="382"/>
      <c r="E318" s="382"/>
      <c r="F318" s="382"/>
      <c r="G318" s="382"/>
      <c r="H318" s="382"/>
      <c r="I318" s="383"/>
      <c r="J318" s="381"/>
      <c r="K318" s="382"/>
      <c r="L318" s="382"/>
      <c r="M318" s="382"/>
      <c r="N318" s="382"/>
      <c r="O318" s="382"/>
      <c r="P318" s="382"/>
      <c r="Q318" s="382"/>
      <c r="R318" s="383"/>
    </row>
    <row r="319" spans="1:18" x14ac:dyDescent="0.35">
      <c r="A319" s="381"/>
      <c r="B319" s="382"/>
      <c r="C319" s="382"/>
      <c r="D319" s="382"/>
      <c r="E319" s="382"/>
      <c r="F319" s="382"/>
      <c r="G319" s="382"/>
      <c r="H319" s="382"/>
      <c r="I319" s="383"/>
      <c r="J319" s="381"/>
      <c r="K319" s="382"/>
      <c r="L319" s="382"/>
      <c r="M319" s="382"/>
      <c r="N319" s="382"/>
      <c r="O319" s="382"/>
      <c r="P319" s="382"/>
      <c r="Q319" s="382"/>
      <c r="R319" s="383"/>
    </row>
    <row r="320" spans="1:18" x14ac:dyDescent="0.35">
      <c r="A320" s="381"/>
      <c r="B320" s="382"/>
      <c r="C320" s="382"/>
      <c r="D320" s="382"/>
      <c r="E320" s="382"/>
      <c r="F320" s="382"/>
      <c r="G320" s="382"/>
      <c r="H320" s="382"/>
      <c r="I320" s="383"/>
      <c r="J320" s="381"/>
      <c r="K320" s="382"/>
      <c r="L320" s="382"/>
      <c r="M320" s="382"/>
      <c r="N320" s="382"/>
      <c r="O320" s="382"/>
      <c r="P320" s="382"/>
      <c r="Q320" s="382"/>
      <c r="R320" s="383"/>
    </row>
    <row r="321" spans="1:18" x14ac:dyDescent="0.35">
      <c r="A321" s="381"/>
      <c r="B321" s="382"/>
      <c r="C321" s="382"/>
      <c r="D321" s="382"/>
      <c r="E321" s="382"/>
      <c r="F321" s="382"/>
      <c r="G321" s="382"/>
      <c r="H321" s="382"/>
      <c r="I321" s="383"/>
      <c r="J321" s="381"/>
      <c r="K321" s="382"/>
      <c r="L321" s="382"/>
      <c r="M321" s="382"/>
      <c r="N321" s="382"/>
      <c r="O321" s="382"/>
      <c r="P321" s="382"/>
      <c r="Q321" s="382"/>
      <c r="R321" s="383"/>
    </row>
    <row r="322" spans="1:18" x14ac:dyDescent="0.35">
      <c r="A322" s="381"/>
      <c r="B322" s="382"/>
      <c r="C322" s="382"/>
      <c r="D322" s="382"/>
      <c r="E322" s="382"/>
      <c r="F322" s="382"/>
      <c r="G322" s="382"/>
      <c r="H322" s="382"/>
      <c r="I322" s="383"/>
      <c r="J322" s="381"/>
      <c r="K322" s="382"/>
      <c r="L322" s="382"/>
      <c r="M322" s="382"/>
      <c r="N322" s="382"/>
      <c r="O322" s="382"/>
      <c r="P322" s="382"/>
      <c r="Q322" s="382"/>
      <c r="R322" s="383"/>
    </row>
    <row r="323" spans="1:18" x14ac:dyDescent="0.35">
      <c r="A323" s="381"/>
      <c r="B323" s="382"/>
      <c r="C323" s="382"/>
      <c r="D323" s="382"/>
      <c r="E323" s="382"/>
      <c r="F323" s="382"/>
      <c r="G323" s="382"/>
      <c r="H323" s="382"/>
      <c r="I323" s="383"/>
      <c r="J323" s="381"/>
      <c r="K323" s="382"/>
      <c r="L323" s="382"/>
      <c r="M323" s="382"/>
      <c r="N323" s="382"/>
      <c r="O323" s="382"/>
      <c r="P323" s="382"/>
      <c r="Q323" s="382"/>
      <c r="R323" s="383"/>
    </row>
    <row r="324" spans="1:18" x14ac:dyDescent="0.35">
      <c r="A324" s="381"/>
      <c r="B324" s="382"/>
      <c r="C324" s="382"/>
      <c r="D324" s="382"/>
      <c r="E324" s="382"/>
      <c r="F324" s="382"/>
      <c r="G324" s="382"/>
      <c r="H324" s="382"/>
      <c r="I324" s="383"/>
      <c r="J324" s="381"/>
      <c r="K324" s="382"/>
      <c r="L324" s="382"/>
      <c r="M324" s="382"/>
      <c r="N324" s="382"/>
      <c r="O324" s="382"/>
      <c r="P324" s="382"/>
      <c r="Q324" s="382"/>
      <c r="R324" s="383"/>
    </row>
    <row r="325" spans="1:18" x14ac:dyDescent="0.35">
      <c r="A325" s="381"/>
      <c r="B325" s="382"/>
      <c r="C325" s="382"/>
      <c r="D325" s="382"/>
      <c r="E325" s="382"/>
      <c r="F325" s="382"/>
      <c r="G325" s="382"/>
      <c r="H325" s="382"/>
      <c r="I325" s="383"/>
      <c r="J325" s="381"/>
      <c r="K325" s="382"/>
      <c r="L325" s="382"/>
      <c r="M325" s="382"/>
      <c r="N325" s="382"/>
      <c r="O325" s="382"/>
      <c r="P325" s="382"/>
      <c r="Q325" s="382"/>
      <c r="R325" s="383"/>
    </row>
    <row r="326" spans="1:18" x14ac:dyDescent="0.35">
      <c r="A326" s="381"/>
      <c r="B326" s="382"/>
      <c r="C326" s="382"/>
      <c r="D326" s="382"/>
      <c r="E326" s="382"/>
      <c r="F326" s="382"/>
      <c r="G326" s="382"/>
      <c r="H326" s="382"/>
      <c r="I326" s="383"/>
      <c r="J326" s="381"/>
      <c r="K326" s="382"/>
      <c r="L326" s="382"/>
      <c r="M326" s="382"/>
      <c r="N326" s="382"/>
      <c r="O326" s="382"/>
      <c r="P326" s="382"/>
      <c r="Q326" s="382"/>
      <c r="R326" s="383"/>
    </row>
    <row r="327" spans="1:18" x14ac:dyDescent="0.35">
      <c r="A327" s="381"/>
      <c r="B327" s="382"/>
      <c r="C327" s="382"/>
      <c r="D327" s="382"/>
      <c r="E327" s="382"/>
      <c r="F327" s="382"/>
      <c r="G327" s="382"/>
      <c r="H327" s="382"/>
      <c r="I327" s="383"/>
      <c r="J327" s="381"/>
      <c r="K327" s="382"/>
      <c r="L327" s="382"/>
      <c r="M327" s="382"/>
      <c r="N327" s="382"/>
      <c r="O327" s="382"/>
      <c r="P327" s="382"/>
      <c r="Q327" s="382"/>
      <c r="R327" s="383"/>
    </row>
    <row r="328" spans="1:18" x14ac:dyDescent="0.35">
      <c r="A328" s="381"/>
      <c r="B328" s="382"/>
      <c r="C328" s="382"/>
      <c r="D328" s="382"/>
      <c r="E328" s="382"/>
      <c r="F328" s="382"/>
      <c r="G328" s="382"/>
      <c r="H328" s="382"/>
      <c r="I328" s="383"/>
      <c r="J328" s="381"/>
      <c r="K328" s="382"/>
      <c r="L328" s="382"/>
      <c r="M328" s="382"/>
      <c r="N328" s="382"/>
      <c r="O328" s="382"/>
      <c r="P328" s="382"/>
      <c r="Q328" s="382"/>
      <c r="R328" s="383"/>
    </row>
    <row r="329" spans="1:18" x14ac:dyDescent="0.35">
      <c r="A329" s="381"/>
      <c r="B329" s="382"/>
      <c r="C329" s="382"/>
      <c r="D329" s="382"/>
      <c r="E329" s="382"/>
      <c r="F329" s="382"/>
      <c r="G329" s="382"/>
      <c r="H329" s="382"/>
      <c r="I329" s="383"/>
      <c r="J329" s="381"/>
      <c r="K329" s="382"/>
      <c r="L329" s="382"/>
      <c r="M329" s="382"/>
      <c r="N329" s="382"/>
      <c r="O329" s="382"/>
      <c r="P329" s="382"/>
      <c r="Q329" s="382"/>
      <c r="R329" s="383"/>
    </row>
    <row r="330" spans="1:18" x14ac:dyDescent="0.35">
      <c r="A330" s="381"/>
      <c r="B330" s="382"/>
      <c r="C330" s="382"/>
      <c r="D330" s="382"/>
      <c r="E330" s="382"/>
      <c r="F330" s="382"/>
      <c r="G330" s="382"/>
      <c r="H330" s="382"/>
      <c r="I330" s="383"/>
      <c r="J330" s="381"/>
      <c r="K330" s="382"/>
      <c r="L330" s="382"/>
      <c r="M330" s="382"/>
      <c r="N330" s="382"/>
      <c r="O330" s="382"/>
      <c r="P330" s="382"/>
      <c r="Q330" s="382"/>
      <c r="R330" s="383"/>
    </row>
    <row r="331" spans="1:18" x14ac:dyDescent="0.35">
      <c r="A331" s="381"/>
      <c r="B331" s="382"/>
      <c r="C331" s="382"/>
      <c r="D331" s="382"/>
      <c r="E331" s="382"/>
      <c r="F331" s="382"/>
      <c r="G331" s="382"/>
      <c r="H331" s="382"/>
      <c r="I331" s="383"/>
      <c r="J331" s="381"/>
      <c r="K331" s="382"/>
      <c r="L331" s="382"/>
      <c r="M331" s="382"/>
      <c r="N331" s="382"/>
      <c r="O331" s="382"/>
      <c r="P331" s="382"/>
      <c r="Q331" s="382"/>
      <c r="R331" s="383"/>
    </row>
    <row r="332" spans="1:18" x14ac:dyDescent="0.35">
      <c r="A332" s="381"/>
      <c r="B332" s="382"/>
      <c r="C332" s="382"/>
      <c r="D332" s="382"/>
      <c r="E332" s="382"/>
      <c r="F332" s="382"/>
      <c r="G332" s="382"/>
      <c r="H332" s="382"/>
      <c r="I332" s="383"/>
      <c r="J332" s="381"/>
      <c r="K332" s="382"/>
      <c r="L332" s="382"/>
      <c r="M332" s="382"/>
      <c r="N332" s="382"/>
      <c r="O332" s="382"/>
      <c r="P332" s="382"/>
      <c r="Q332" s="382"/>
      <c r="R332" s="383"/>
    </row>
    <row r="333" spans="1:18" x14ac:dyDescent="0.35">
      <c r="A333" s="381"/>
      <c r="B333" s="382"/>
      <c r="C333" s="382"/>
      <c r="D333" s="382"/>
      <c r="E333" s="382"/>
      <c r="F333" s="382"/>
      <c r="G333" s="382"/>
      <c r="H333" s="382"/>
      <c r="I333" s="383"/>
      <c r="J333" s="381"/>
      <c r="K333" s="382"/>
      <c r="L333" s="382"/>
      <c r="M333" s="382"/>
      <c r="N333" s="382"/>
      <c r="O333" s="382"/>
      <c r="P333" s="382"/>
      <c r="Q333" s="382"/>
      <c r="R333" s="383"/>
    </row>
    <row r="334" spans="1:18" x14ac:dyDescent="0.35">
      <c r="A334" s="381"/>
      <c r="B334" s="382"/>
      <c r="C334" s="382"/>
      <c r="D334" s="382"/>
      <c r="E334" s="382"/>
      <c r="F334" s="382"/>
      <c r="G334" s="382"/>
      <c r="H334" s="382"/>
      <c r="I334" s="383"/>
      <c r="J334" s="381"/>
      <c r="K334" s="382"/>
      <c r="L334" s="382"/>
      <c r="M334" s="382"/>
      <c r="N334" s="382"/>
      <c r="O334" s="382"/>
      <c r="P334" s="382"/>
      <c r="Q334" s="382"/>
      <c r="R334" s="383"/>
    </row>
    <row r="335" spans="1:18" x14ac:dyDescent="0.35">
      <c r="A335" s="381"/>
      <c r="B335" s="382"/>
      <c r="C335" s="382"/>
      <c r="D335" s="382"/>
      <c r="E335" s="382"/>
      <c r="F335" s="382"/>
      <c r="G335" s="382"/>
      <c r="H335" s="382"/>
      <c r="I335" s="383"/>
      <c r="J335" s="381"/>
      <c r="K335" s="382"/>
      <c r="L335" s="382"/>
      <c r="M335" s="382"/>
      <c r="N335" s="382"/>
      <c r="O335" s="382"/>
      <c r="P335" s="382"/>
      <c r="Q335" s="382"/>
      <c r="R335" s="383"/>
    </row>
    <row r="336" spans="1:18" x14ac:dyDescent="0.35">
      <c r="A336" s="381"/>
      <c r="B336" s="382"/>
      <c r="C336" s="382"/>
      <c r="D336" s="382"/>
      <c r="E336" s="382"/>
      <c r="F336" s="382"/>
      <c r="G336" s="382"/>
      <c r="H336" s="382"/>
      <c r="I336" s="383"/>
      <c r="J336" s="381"/>
      <c r="K336" s="382"/>
      <c r="L336" s="382"/>
      <c r="M336" s="382"/>
      <c r="N336" s="382"/>
      <c r="O336" s="382"/>
      <c r="P336" s="382"/>
      <c r="Q336" s="382"/>
      <c r="R336" s="383"/>
    </row>
    <row r="337" spans="1:18" x14ac:dyDescent="0.35">
      <c r="A337" s="381"/>
      <c r="B337" s="382"/>
      <c r="C337" s="382"/>
      <c r="D337" s="382"/>
      <c r="E337" s="382"/>
      <c r="F337" s="382"/>
      <c r="G337" s="382"/>
      <c r="H337" s="382"/>
      <c r="I337" s="383"/>
      <c r="J337" s="381"/>
      <c r="K337" s="382"/>
      <c r="L337" s="382"/>
      <c r="M337" s="382"/>
      <c r="N337" s="382"/>
      <c r="O337" s="382"/>
      <c r="P337" s="382"/>
      <c r="Q337" s="382"/>
      <c r="R337" s="383"/>
    </row>
    <row r="338" spans="1:18" x14ac:dyDescent="0.35">
      <c r="A338" s="381"/>
      <c r="B338" s="382"/>
      <c r="C338" s="382"/>
      <c r="D338" s="382"/>
      <c r="E338" s="382"/>
      <c r="F338" s="382"/>
      <c r="G338" s="382"/>
      <c r="H338" s="382"/>
      <c r="I338" s="383"/>
      <c r="J338" s="381"/>
      <c r="K338" s="382"/>
      <c r="L338" s="382"/>
      <c r="M338" s="382"/>
      <c r="N338" s="382"/>
      <c r="O338" s="382"/>
      <c r="P338" s="382"/>
      <c r="Q338" s="382"/>
      <c r="R338" s="383"/>
    </row>
    <row r="339" spans="1:18" x14ac:dyDescent="0.35">
      <c r="A339" s="381"/>
      <c r="B339" s="382"/>
      <c r="C339" s="382"/>
      <c r="D339" s="382"/>
      <c r="E339" s="382"/>
      <c r="F339" s="382"/>
      <c r="G339" s="382"/>
      <c r="H339" s="382"/>
      <c r="I339" s="383"/>
      <c r="J339" s="381"/>
      <c r="K339" s="382"/>
      <c r="L339" s="382"/>
      <c r="M339" s="382"/>
      <c r="N339" s="382"/>
      <c r="O339" s="382"/>
      <c r="P339" s="382"/>
      <c r="Q339" s="382"/>
      <c r="R339" s="383"/>
    </row>
    <row r="340" spans="1:18" x14ac:dyDescent="0.35">
      <c r="A340" s="381"/>
      <c r="B340" s="382"/>
      <c r="C340" s="382"/>
      <c r="D340" s="382"/>
      <c r="E340" s="382"/>
      <c r="F340" s="382"/>
      <c r="G340" s="382"/>
      <c r="H340" s="382"/>
      <c r="I340" s="383"/>
      <c r="J340" s="381"/>
      <c r="K340" s="382"/>
      <c r="L340" s="382"/>
      <c r="M340" s="382"/>
      <c r="N340" s="382"/>
      <c r="O340" s="382"/>
      <c r="P340" s="382"/>
      <c r="Q340" s="382"/>
      <c r="R340" s="383"/>
    </row>
    <row r="341" spans="1:18" x14ac:dyDescent="0.35">
      <c r="A341" s="381"/>
      <c r="B341" s="382"/>
      <c r="C341" s="382"/>
      <c r="D341" s="382"/>
      <c r="E341" s="382"/>
      <c r="F341" s="382"/>
      <c r="G341" s="382"/>
      <c r="H341" s="382"/>
      <c r="I341" s="383"/>
      <c r="J341" s="381"/>
      <c r="K341" s="382"/>
      <c r="L341" s="382"/>
      <c r="M341" s="382"/>
      <c r="N341" s="382"/>
      <c r="O341" s="382"/>
      <c r="P341" s="382"/>
      <c r="Q341" s="382"/>
      <c r="R341" s="383"/>
    </row>
    <row r="342" spans="1:18" x14ac:dyDescent="0.35">
      <c r="A342" s="381"/>
      <c r="B342" s="382"/>
      <c r="C342" s="382"/>
      <c r="D342" s="382"/>
      <c r="E342" s="382"/>
      <c r="F342" s="382"/>
      <c r="G342" s="382"/>
      <c r="H342" s="382"/>
      <c r="I342" s="383"/>
      <c r="J342" s="381"/>
      <c r="K342" s="382"/>
      <c r="L342" s="382"/>
      <c r="M342" s="382"/>
      <c r="N342" s="382"/>
      <c r="O342" s="382"/>
      <c r="P342" s="382"/>
      <c r="Q342" s="382"/>
      <c r="R342" s="383"/>
    </row>
    <row r="343" spans="1:18" x14ac:dyDescent="0.35">
      <c r="A343" s="381"/>
      <c r="B343" s="382"/>
      <c r="C343" s="382"/>
      <c r="D343" s="382"/>
      <c r="E343" s="382"/>
      <c r="F343" s="382"/>
      <c r="G343" s="382"/>
      <c r="H343" s="382"/>
      <c r="I343" s="383"/>
      <c r="J343" s="381"/>
      <c r="K343" s="382"/>
      <c r="L343" s="382"/>
      <c r="M343" s="382"/>
      <c r="N343" s="382"/>
      <c r="O343" s="382"/>
      <c r="P343" s="382"/>
      <c r="Q343" s="382"/>
      <c r="R343" s="383"/>
    </row>
    <row r="344" spans="1:18" x14ac:dyDescent="0.35">
      <c r="A344" s="381"/>
      <c r="B344" s="382"/>
      <c r="C344" s="382"/>
      <c r="D344" s="382"/>
      <c r="E344" s="382"/>
      <c r="F344" s="382"/>
      <c r="G344" s="382"/>
      <c r="H344" s="382"/>
      <c r="I344" s="383"/>
      <c r="J344" s="381"/>
      <c r="K344" s="382"/>
      <c r="L344" s="382"/>
      <c r="M344" s="382"/>
      <c r="N344" s="382"/>
      <c r="O344" s="382"/>
      <c r="P344" s="382"/>
      <c r="Q344" s="382"/>
      <c r="R344" s="383"/>
    </row>
    <row r="345" spans="1:18" x14ac:dyDescent="0.35">
      <c r="A345" s="381"/>
      <c r="B345" s="382"/>
      <c r="C345" s="382"/>
      <c r="D345" s="382"/>
      <c r="E345" s="382"/>
      <c r="F345" s="382"/>
      <c r="G345" s="382"/>
      <c r="H345" s="382"/>
      <c r="I345" s="383"/>
      <c r="J345" s="381"/>
      <c r="K345" s="382"/>
      <c r="L345" s="382"/>
      <c r="M345" s="382"/>
      <c r="N345" s="382"/>
      <c r="O345" s="382"/>
      <c r="P345" s="382"/>
      <c r="Q345" s="382"/>
      <c r="R345" s="383"/>
    </row>
    <row r="346" spans="1:18" x14ac:dyDescent="0.35">
      <c r="A346" s="381"/>
      <c r="B346" s="382"/>
      <c r="C346" s="382"/>
      <c r="D346" s="382"/>
      <c r="E346" s="382"/>
      <c r="F346" s="382"/>
      <c r="G346" s="382"/>
      <c r="H346" s="382"/>
      <c r="I346" s="383"/>
      <c r="J346" s="381"/>
      <c r="K346" s="382"/>
      <c r="L346" s="382"/>
      <c r="M346" s="382"/>
      <c r="N346" s="382"/>
      <c r="O346" s="382"/>
      <c r="P346" s="382"/>
      <c r="Q346" s="382"/>
      <c r="R346" s="383"/>
    </row>
    <row r="347" spans="1:18" x14ac:dyDescent="0.35">
      <c r="A347" s="381"/>
      <c r="B347" s="382"/>
      <c r="C347" s="382"/>
      <c r="D347" s="382"/>
      <c r="E347" s="382"/>
      <c r="F347" s="382"/>
      <c r="G347" s="382"/>
      <c r="H347" s="382"/>
      <c r="I347" s="383"/>
      <c r="J347" s="381"/>
      <c r="K347" s="382"/>
      <c r="L347" s="382"/>
      <c r="M347" s="382"/>
      <c r="N347" s="382"/>
      <c r="O347" s="382"/>
      <c r="P347" s="382"/>
      <c r="Q347" s="382"/>
      <c r="R347" s="383"/>
    </row>
    <row r="348" spans="1:18" x14ac:dyDescent="0.35">
      <c r="A348" s="381"/>
      <c r="B348" s="382"/>
      <c r="C348" s="382"/>
      <c r="D348" s="382"/>
      <c r="E348" s="382"/>
      <c r="F348" s="382"/>
      <c r="G348" s="382"/>
      <c r="H348" s="382"/>
      <c r="I348" s="383"/>
      <c r="J348" s="381"/>
      <c r="K348" s="382"/>
      <c r="L348" s="382"/>
      <c r="M348" s="382"/>
      <c r="N348" s="382"/>
      <c r="O348" s="382"/>
      <c r="P348" s="382"/>
      <c r="Q348" s="382"/>
      <c r="R348" s="383"/>
    </row>
    <row r="349" spans="1:18" x14ac:dyDescent="0.35">
      <c r="A349" s="381"/>
      <c r="B349" s="382"/>
      <c r="C349" s="382"/>
      <c r="D349" s="382"/>
      <c r="E349" s="382"/>
      <c r="F349" s="382"/>
      <c r="G349" s="382"/>
      <c r="H349" s="382"/>
      <c r="I349" s="383"/>
      <c r="J349" s="381"/>
      <c r="K349" s="382"/>
      <c r="L349" s="382"/>
      <c r="M349" s="382"/>
      <c r="N349" s="382"/>
      <c r="O349" s="382"/>
      <c r="P349" s="382"/>
      <c r="Q349" s="382"/>
      <c r="R349" s="383"/>
    </row>
    <row r="350" spans="1:18" x14ac:dyDescent="0.35">
      <c r="A350" s="381"/>
      <c r="B350" s="382"/>
      <c r="C350" s="382"/>
      <c r="D350" s="382"/>
      <c r="E350" s="382"/>
      <c r="F350" s="382"/>
      <c r="G350" s="382"/>
      <c r="H350" s="382"/>
      <c r="I350" s="383"/>
      <c r="J350" s="381"/>
      <c r="K350" s="382"/>
      <c r="L350" s="382"/>
      <c r="M350" s="382"/>
      <c r="N350" s="382"/>
      <c r="O350" s="382"/>
      <c r="P350" s="382"/>
      <c r="Q350" s="382"/>
      <c r="R350" s="383"/>
    </row>
    <row r="351" spans="1:18" x14ac:dyDescent="0.35">
      <c r="A351" s="381"/>
      <c r="B351" s="382"/>
      <c r="C351" s="382"/>
      <c r="D351" s="382"/>
      <c r="E351" s="382"/>
      <c r="F351" s="382"/>
      <c r="G351" s="382"/>
      <c r="H351" s="382"/>
      <c r="I351" s="383"/>
      <c r="J351" s="381"/>
      <c r="K351" s="382"/>
      <c r="L351" s="382"/>
      <c r="M351" s="382"/>
      <c r="N351" s="382"/>
      <c r="O351" s="382"/>
      <c r="P351" s="382"/>
      <c r="Q351" s="382"/>
      <c r="R351" s="383"/>
    </row>
    <row r="352" spans="1:18" x14ac:dyDescent="0.35">
      <c r="A352" s="381"/>
      <c r="B352" s="382"/>
      <c r="C352" s="382"/>
      <c r="D352" s="382"/>
      <c r="E352" s="382"/>
      <c r="F352" s="382"/>
      <c r="G352" s="382"/>
      <c r="H352" s="382"/>
      <c r="I352" s="383"/>
      <c r="J352" s="381"/>
      <c r="K352" s="382"/>
      <c r="L352" s="382"/>
      <c r="M352" s="382"/>
      <c r="N352" s="382"/>
      <c r="O352" s="382"/>
      <c r="P352" s="382"/>
      <c r="Q352" s="382"/>
      <c r="R352" s="383"/>
    </row>
    <row r="353" spans="1:18" x14ac:dyDescent="0.35">
      <c r="A353" s="381"/>
      <c r="B353" s="382"/>
      <c r="C353" s="382"/>
      <c r="D353" s="382"/>
      <c r="E353" s="382"/>
      <c r="F353" s="382"/>
      <c r="G353" s="382"/>
      <c r="H353" s="382"/>
      <c r="I353" s="383"/>
      <c r="J353" s="381"/>
      <c r="K353" s="382"/>
      <c r="L353" s="382"/>
      <c r="M353" s="382"/>
      <c r="N353" s="382"/>
      <c r="O353" s="382"/>
      <c r="P353" s="382"/>
      <c r="Q353" s="382"/>
      <c r="R353" s="383"/>
    </row>
    <row r="354" spans="1:18" x14ac:dyDescent="0.35">
      <c r="A354" s="381"/>
      <c r="B354" s="382"/>
      <c r="C354" s="382"/>
      <c r="D354" s="382"/>
      <c r="E354" s="382"/>
      <c r="F354" s="382"/>
      <c r="G354" s="382"/>
      <c r="H354" s="382"/>
      <c r="I354" s="383"/>
      <c r="J354" s="381"/>
      <c r="K354" s="382"/>
      <c r="L354" s="382"/>
      <c r="M354" s="382"/>
      <c r="N354" s="382"/>
      <c r="O354" s="382"/>
      <c r="P354" s="382"/>
      <c r="Q354" s="382"/>
      <c r="R354" s="383"/>
    </row>
    <row r="355" spans="1:18" x14ac:dyDescent="0.35">
      <c r="A355" s="381"/>
      <c r="B355" s="382"/>
      <c r="C355" s="382"/>
      <c r="D355" s="382"/>
      <c r="E355" s="382"/>
      <c r="F355" s="382"/>
      <c r="G355" s="382"/>
      <c r="H355" s="382"/>
      <c r="I355" s="383"/>
      <c r="J355" s="381"/>
      <c r="K355" s="382"/>
      <c r="L355" s="382"/>
      <c r="M355" s="382"/>
      <c r="N355" s="382"/>
      <c r="O355" s="382"/>
      <c r="P355" s="382"/>
      <c r="Q355" s="382"/>
      <c r="R355" s="383"/>
    </row>
    <row r="356" spans="1:18" x14ac:dyDescent="0.35">
      <c r="A356" s="381"/>
      <c r="B356" s="382"/>
      <c r="C356" s="382"/>
      <c r="D356" s="382"/>
      <c r="E356" s="382"/>
      <c r="F356" s="382"/>
      <c r="G356" s="382"/>
      <c r="H356" s="382"/>
      <c r="I356" s="383"/>
      <c r="J356" s="381"/>
      <c r="K356" s="382"/>
      <c r="L356" s="382"/>
      <c r="M356" s="382"/>
      <c r="N356" s="382"/>
      <c r="O356" s="382"/>
      <c r="P356" s="382"/>
      <c r="Q356" s="382"/>
      <c r="R356" s="383"/>
    </row>
    <row r="357" spans="1:18" x14ac:dyDescent="0.35">
      <c r="A357" s="381"/>
      <c r="B357" s="382"/>
      <c r="C357" s="382"/>
      <c r="D357" s="382"/>
      <c r="E357" s="382"/>
      <c r="F357" s="382"/>
      <c r="G357" s="382"/>
      <c r="H357" s="382"/>
      <c r="I357" s="383"/>
      <c r="J357" s="381"/>
      <c r="K357" s="382"/>
      <c r="L357" s="382"/>
      <c r="M357" s="382"/>
      <c r="N357" s="382"/>
      <c r="O357" s="382"/>
      <c r="P357" s="382"/>
      <c r="Q357" s="382"/>
      <c r="R357" s="383"/>
    </row>
    <row r="358" spans="1:18" x14ac:dyDescent="0.35">
      <c r="A358" s="381"/>
      <c r="B358" s="382"/>
      <c r="C358" s="382"/>
      <c r="D358" s="382"/>
      <c r="E358" s="382"/>
      <c r="F358" s="382"/>
      <c r="G358" s="382"/>
      <c r="H358" s="382"/>
      <c r="I358" s="383"/>
      <c r="J358" s="381"/>
      <c r="K358" s="382"/>
      <c r="L358" s="382"/>
      <c r="M358" s="382"/>
      <c r="N358" s="382"/>
      <c r="O358" s="382"/>
      <c r="P358" s="382"/>
      <c r="Q358" s="382"/>
      <c r="R358" s="383"/>
    </row>
    <row r="359" spans="1:18" x14ac:dyDescent="0.35">
      <c r="A359" s="381"/>
      <c r="B359" s="382"/>
      <c r="C359" s="382"/>
      <c r="D359" s="382"/>
      <c r="E359" s="382"/>
      <c r="F359" s="382"/>
      <c r="G359" s="382"/>
      <c r="H359" s="382"/>
      <c r="I359" s="383"/>
      <c r="J359" s="381"/>
      <c r="K359" s="382"/>
      <c r="L359" s="382"/>
      <c r="M359" s="382"/>
      <c r="N359" s="382"/>
      <c r="O359" s="382"/>
      <c r="P359" s="382"/>
      <c r="Q359" s="382"/>
      <c r="R359" s="383"/>
    </row>
    <row r="360" spans="1:18" x14ac:dyDescent="0.35">
      <c r="A360" s="381"/>
      <c r="B360" s="382"/>
      <c r="C360" s="382"/>
      <c r="D360" s="382"/>
      <c r="E360" s="382"/>
      <c r="F360" s="382"/>
      <c r="G360" s="382"/>
      <c r="H360" s="382"/>
      <c r="I360" s="383"/>
      <c r="J360" s="381"/>
      <c r="K360" s="382"/>
      <c r="L360" s="382"/>
      <c r="M360" s="382"/>
      <c r="N360" s="382"/>
      <c r="O360" s="382"/>
      <c r="P360" s="382"/>
      <c r="Q360" s="382"/>
      <c r="R360" s="383"/>
    </row>
    <row r="361" spans="1:18" x14ac:dyDescent="0.35">
      <c r="A361" s="381"/>
      <c r="B361" s="382"/>
      <c r="C361" s="382"/>
      <c r="D361" s="382"/>
      <c r="E361" s="382"/>
      <c r="F361" s="382"/>
      <c r="G361" s="382"/>
      <c r="H361" s="382"/>
      <c r="I361" s="383"/>
      <c r="J361" s="381"/>
      <c r="K361" s="382"/>
      <c r="L361" s="382"/>
      <c r="M361" s="382"/>
      <c r="N361" s="382"/>
      <c r="O361" s="382"/>
      <c r="P361" s="382"/>
      <c r="Q361" s="382"/>
      <c r="R361" s="383"/>
    </row>
    <row r="362" spans="1:18" x14ac:dyDescent="0.35">
      <c r="A362" s="381"/>
      <c r="B362" s="382"/>
      <c r="C362" s="382"/>
      <c r="D362" s="382"/>
      <c r="E362" s="382"/>
      <c r="F362" s="382"/>
      <c r="G362" s="382"/>
      <c r="H362" s="382"/>
      <c r="I362" s="383"/>
      <c r="J362" s="381"/>
      <c r="K362" s="382"/>
      <c r="L362" s="382"/>
      <c r="M362" s="382"/>
      <c r="N362" s="382"/>
      <c r="O362" s="382"/>
      <c r="P362" s="382"/>
      <c r="Q362" s="382"/>
      <c r="R362" s="383"/>
    </row>
    <row r="363" spans="1:18" x14ac:dyDescent="0.35">
      <c r="A363" s="381"/>
      <c r="B363" s="382"/>
      <c r="C363" s="382"/>
      <c r="D363" s="382"/>
      <c r="E363" s="382"/>
      <c r="F363" s="382"/>
      <c r="G363" s="382"/>
      <c r="H363" s="382"/>
      <c r="I363" s="383"/>
      <c r="J363" s="381"/>
      <c r="K363" s="382"/>
      <c r="L363" s="382"/>
      <c r="M363" s="382"/>
      <c r="N363" s="382"/>
      <c r="O363" s="382"/>
      <c r="P363" s="382"/>
      <c r="Q363" s="382"/>
      <c r="R363" s="383"/>
    </row>
    <row r="364" spans="1:18" x14ac:dyDescent="0.35">
      <c r="A364" s="381"/>
      <c r="B364" s="382"/>
      <c r="C364" s="382"/>
      <c r="D364" s="382"/>
      <c r="E364" s="382"/>
      <c r="F364" s="382"/>
      <c r="G364" s="382"/>
      <c r="H364" s="382"/>
      <c r="I364" s="383"/>
      <c r="J364" s="381"/>
      <c r="K364" s="382"/>
      <c r="L364" s="382"/>
      <c r="M364" s="382"/>
      <c r="N364" s="382"/>
      <c r="O364" s="382"/>
      <c r="P364" s="382"/>
      <c r="Q364" s="382"/>
      <c r="R364" s="383"/>
    </row>
    <row r="365" spans="1:18" x14ac:dyDescent="0.35">
      <c r="A365" s="381"/>
      <c r="B365" s="382"/>
      <c r="C365" s="382"/>
      <c r="D365" s="382"/>
      <c r="E365" s="382"/>
      <c r="F365" s="382"/>
      <c r="G365" s="382"/>
      <c r="H365" s="382"/>
      <c r="I365" s="383"/>
      <c r="J365" s="381"/>
      <c r="K365" s="382"/>
      <c r="L365" s="382"/>
      <c r="M365" s="382"/>
      <c r="N365" s="382"/>
      <c r="O365" s="382"/>
      <c r="P365" s="382"/>
      <c r="Q365" s="382"/>
      <c r="R365" s="383"/>
    </row>
    <row r="366" spans="1:18" x14ac:dyDescent="0.35">
      <c r="A366" s="381"/>
      <c r="B366" s="382"/>
      <c r="C366" s="382"/>
      <c r="D366" s="382"/>
      <c r="E366" s="382"/>
      <c r="F366" s="382"/>
      <c r="G366" s="382"/>
      <c r="H366" s="382"/>
      <c r="I366" s="383"/>
      <c r="J366" s="381"/>
      <c r="K366" s="382"/>
      <c r="L366" s="382"/>
      <c r="M366" s="382"/>
      <c r="N366" s="382"/>
      <c r="O366" s="382"/>
      <c r="P366" s="382"/>
      <c r="Q366" s="382"/>
      <c r="R366" s="383"/>
    </row>
    <row r="367" spans="1:18" x14ac:dyDescent="0.35">
      <c r="A367" s="381"/>
      <c r="B367" s="382"/>
      <c r="C367" s="382"/>
      <c r="D367" s="382"/>
      <c r="E367" s="382"/>
      <c r="F367" s="382"/>
      <c r="G367" s="382"/>
      <c r="H367" s="382"/>
      <c r="I367" s="383"/>
      <c r="J367" s="381"/>
      <c r="K367" s="382"/>
      <c r="L367" s="382"/>
      <c r="M367" s="382"/>
      <c r="N367" s="382"/>
      <c r="O367" s="382"/>
      <c r="P367" s="382"/>
      <c r="Q367" s="382"/>
      <c r="R367" s="383"/>
    </row>
    <row r="368" spans="1:18" x14ac:dyDescent="0.35">
      <c r="A368" s="381"/>
      <c r="B368" s="382"/>
      <c r="C368" s="382"/>
      <c r="D368" s="382"/>
      <c r="E368" s="382"/>
      <c r="F368" s="382"/>
      <c r="G368" s="382"/>
      <c r="H368" s="382"/>
      <c r="I368" s="383"/>
      <c r="J368" s="381"/>
      <c r="K368" s="382"/>
      <c r="L368" s="382"/>
      <c r="M368" s="382"/>
      <c r="N368" s="382"/>
      <c r="O368" s="382"/>
      <c r="P368" s="382"/>
      <c r="Q368" s="382"/>
      <c r="R368" s="383"/>
    </row>
    <row r="369" spans="1:18" x14ac:dyDescent="0.35">
      <c r="A369" s="381"/>
      <c r="B369" s="382"/>
      <c r="C369" s="382"/>
      <c r="D369" s="382"/>
      <c r="E369" s="382"/>
      <c r="F369" s="382"/>
      <c r="G369" s="382"/>
      <c r="H369" s="382"/>
      <c r="I369" s="383"/>
      <c r="J369" s="381"/>
      <c r="K369" s="382"/>
      <c r="L369" s="382"/>
      <c r="M369" s="382"/>
      <c r="N369" s="382"/>
      <c r="O369" s="382"/>
      <c r="P369" s="382"/>
      <c r="Q369" s="382"/>
      <c r="R369" s="383"/>
    </row>
    <row r="370" spans="1:18" x14ac:dyDescent="0.35">
      <c r="A370" s="381"/>
      <c r="B370" s="382"/>
      <c r="C370" s="382"/>
      <c r="D370" s="382"/>
      <c r="E370" s="382"/>
      <c r="F370" s="382"/>
      <c r="G370" s="382"/>
      <c r="H370" s="382"/>
      <c r="I370" s="383"/>
      <c r="J370" s="381"/>
      <c r="K370" s="382"/>
      <c r="L370" s="382"/>
      <c r="M370" s="382"/>
      <c r="N370" s="382"/>
      <c r="O370" s="382"/>
      <c r="P370" s="382"/>
      <c r="Q370" s="382"/>
      <c r="R370" s="383"/>
    </row>
    <row r="371" spans="1:18" x14ac:dyDescent="0.35">
      <c r="A371" s="381"/>
      <c r="B371" s="382"/>
      <c r="C371" s="382"/>
      <c r="D371" s="382"/>
      <c r="E371" s="382"/>
      <c r="F371" s="382"/>
      <c r="G371" s="382"/>
      <c r="H371" s="382"/>
      <c r="I371" s="383"/>
      <c r="J371" s="381"/>
      <c r="K371" s="382"/>
      <c r="L371" s="382"/>
      <c r="M371" s="382"/>
      <c r="N371" s="382"/>
      <c r="O371" s="382"/>
      <c r="P371" s="382"/>
      <c r="Q371" s="382"/>
      <c r="R371" s="383"/>
    </row>
    <row r="372" spans="1:18" x14ac:dyDescent="0.35">
      <c r="A372" s="381"/>
      <c r="B372" s="382"/>
      <c r="C372" s="382"/>
      <c r="D372" s="382"/>
      <c r="E372" s="382"/>
      <c r="F372" s="382"/>
      <c r="G372" s="382"/>
      <c r="H372" s="382"/>
      <c r="I372" s="383"/>
      <c r="J372" s="381"/>
      <c r="K372" s="382"/>
      <c r="L372" s="382"/>
      <c r="M372" s="382"/>
      <c r="N372" s="382"/>
      <c r="O372" s="382"/>
      <c r="P372" s="382"/>
      <c r="Q372" s="382"/>
      <c r="R372" s="383"/>
    </row>
    <row r="373" spans="1:18" x14ac:dyDescent="0.35">
      <c r="A373" s="381"/>
      <c r="B373" s="382"/>
      <c r="C373" s="382"/>
      <c r="D373" s="382"/>
      <c r="E373" s="382"/>
      <c r="F373" s="382"/>
      <c r="G373" s="382"/>
      <c r="H373" s="382"/>
      <c r="I373" s="383"/>
      <c r="J373" s="381"/>
      <c r="K373" s="382"/>
      <c r="L373" s="382"/>
      <c r="M373" s="382"/>
      <c r="N373" s="382"/>
      <c r="O373" s="382"/>
      <c r="P373" s="382"/>
      <c r="Q373" s="382"/>
      <c r="R373" s="383"/>
    </row>
    <row r="374" spans="1:18" x14ac:dyDescent="0.35">
      <c r="A374" s="381"/>
      <c r="B374" s="382"/>
      <c r="C374" s="382"/>
      <c r="D374" s="382"/>
      <c r="E374" s="382"/>
      <c r="F374" s="382"/>
      <c r="G374" s="382"/>
      <c r="H374" s="382"/>
      <c r="I374" s="383"/>
      <c r="J374" s="381"/>
      <c r="K374" s="382"/>
      <c r="L374" s="382"/>
      <c r="M374" s="382"/>
      <c r="N374" s="382"/>
      <c r="O374" s="382"/>
      <c r="P374" s="382"/>
      <c r="Q374" s="382"/>
      <c r="R374" s="383"/>
    </row>
    <row r="375" spans="1:18" x14ac:dyDescent="0.35">
      <c r="A375" s="381"/>
      <c r="B375" s="382"/>
      <c r="C375" s="382"/>
      <c r="D375" s="382"/>
      <c r="E375" s="382"/>
      <c r="F375" s="382"/>
      <c r="G375" s="382"/>
      <c r="H375" s="382"/>
      <c r="I375" s="383"/>
      <c r="J375" s="381"/>
      <c r="K375" s="382"/>
      <c r="L375" s="382"/>
      <c r="M375" s="382"/>
      <c r="N375" s="382"/>
      <c r="O375" s="382"/>
      <c r="P375" s="382"/>
      <c r="Q375" s="382"/>
      <c r="R375" s="383"/>
    </row>
    <row r="376" spans="1:18" x14ac:dyDescent="0.35">
      <c r="A376" s="381"/>
      <c r="B376" s="382"/>
      <c r="C376" s="382"/>
      <c r="D376" s="382"/>
      <c r="E376" s="382"/>
      <c r="F376" s="382"/>
      <c r="G376" s="382"/>
      <c r="H376" s="382"/>
      <c r="I376" s="383"/>
      <c r="J376" s="381"/>
      <c r="K376" s="382"/>
      <c r="L376" s="382"/>
      <c r="M376" s="382"/>
      <c r="N376" s="382"/>
      <c r="O376" s="382"/>
      <c r="P376" s="382"/>
      <c r="Q376" s="382"/>
      <c r="R376" s="383"/>
    </row>
    <row r="377" spans="1:18" x14ac:dyDescent="0.35">
      <c r="A377" s="381"/>
      <c r="B377" s="382"/>
      <c r="C377" s="382"/>
      <c r="D377" s="382"/>
      <c r="E377" s="382"/>
      <c r="F377" s="382"/>
      <c r="G377" s="382"/>
      <c r="H377" s="382"/>
      <c r="I377" s="383"/>
      <c r="J377" s="381"/>
      <c r="K377" s="382"/>
      <c r="L377" s="382"/>
      <c r="M377" s="382"/>
      <c r="N377" s="382"/>
      <c r="O377" s="382"/>
      <c r="P377" s="382"/>
      <c r="Q377" s="382"/>
      <c r="R377" s="383"/>
    </row>
    <row r="378" spans="1:18" x14ac:dyDescent="0.35">
      <c r="A378" s="381"/>
      <c r="B378" s="382"/>
      <c r="C378" s="382"/>
      <c r="D378" s="382"/>
      <c r="E378" s="382"/>
      <c r="F378" s="382"/>
      <c r="G378" s="382"/>
      <c r="H378" s="382"/>
      <c r="I378" s="383"/>
      <c r="J378" s="381"/>
      <c r="K378" s="382"/>
      <c r="L378" s="382"/>
      <c r="M378" s="382"/>
      <c r="N378" s="382"/>
      <c r="O378" s="382"/>
      <c r="P378" s="382"/>
      <c r="Q378" s="382"/>
      <c r="R378" s="383"/>
    </row>
    <row r="379" spans="1:18" x14ac:dyDescent="0.35">
      <c r="A379" s="381"/>
      <c r="B379" s="382"/>
      <c r="C379" s="382"/>
      <c r="D379" s="382"/>
      <c r="E379" s="382"/>
      <c r="F379" s="382"/>
      <c r="G379" s="382"/>
      <c r="H379" s="382"/>
      <c r="I379" s="383"/>
      <c r="J379" s="381"/>
      <c r="K379" s="382"/>
      <c r="L379" s="382"/>
      <c r="M379" s="382"/>
      <c r="N379" s="382"/>
      <c r="O379" s="382"/>
      <c r="P379" s="382"/>
      <c r="Q379" s="382"/>
      <c r="R379" s="383"/>
    </row>
    <row r="380" spans="1:18" x14ac:dyDescent="0.35">
      <c r="A380" s="381"/>
      <c r="B380" s="382"/>
      <c r="C380" s="382"/>
      <c r="D380" s="382"/>
      <c r="E380" s="382"/>
      <c r="F380" s="382"/>
      <c r="G380" s="382"/>
      <c r="H380" s="382"/>
      <c r="I380" s="383"/>
      <c r="J380" s="381"/>
      <c r="K380" s="382"/>
      <c r="L380" s="382"/>
      <c r="M380" s="382"/>
      <c r="N380" s="382"/>
      <c r="O380" s="382"/>
      <c r="P380" s="382"/>
      <c r="Q380" s="382"/>
      <c r="R380" s="383"/>
    </row>
    <row r="381" spans="1:18" x14ac:dyDescent="0.35">
      <c r="A381" s="381"/>
      <c r="B381" s="382"/>
      <c r="C381" s="382"/>
      <c r="D381" s="382"/>
      <c r="E381" s="382"/>
      <c r="F381" s="382"/>
      <c r="G381" s="382"/>
      <c r="H381" s="382"/>
      <c r="I381" s="383"/>
      <c r="J381" s="381"/>
      <c r="K381" s="382"/>
      <c r="L381" s="382"/>
      <c r="M381" s="382"/>
      <c r="N381" s="382"/>
      <c r="O381" s="382"/>
      <c r="P381" s="382"/>
      <c r="Q381" s="382"/>
      <c r="R381" s="383"/>
    </row>
    <row r="382" spans="1:18" x14ac:dyDescent="0.35">
      <c r="A382" s="381"/>
      <c r="B382" s="382"/>
      <c r="C382" s="382"/>
      <c r="D382" s="382"/>
      <c r="E382" s="382"/>
      <c r="F382" s="382"/>
      <c r="G382" s="382"/>
      <c r="H382" s="382"/>
      <c r="I382" s="383"/>
      <c r="J382" s="381"/>
      <c r="K382" s="382"/>
      <c r="L382" s="382"/>
      <c r="M382" s="382"/>
      <c r="N382" s="382"/>
      <c r="O382" s="382"/>
      <c r="P382" s="382"/>
      <c r="Q382" s="382"/>
      <c r="R382" s="383"/>
    </row>
    <row r="383" spans="1:18" x14ac:dyDescent="0.35">
      <c r="A383" s="381"/>
      <c r="B383" s="382"/>
      <c r="C383" s="382"/>
      <c r="D383" s="382"/>
      <c r="E383" s="382"/>
      <c r="F383" s="382"/>
      <c r="G383" s="382"/>
      <c r="H383" s="382"/>
      <c r="I383" s="383"/>
      <c r="J383" s="381"/>
      <c r="K383" s="382"/>
      <c r="L383" s="382"/>
      <c r="M383" s="382"/>
      <c r="N383" s="382"/>
      <c r="O383" s="382"/>
      <c r="P383" s="382"/>
      <c r="Q383" s="382"/>
      <c r="R383" s="383"/>
    </row>
    <row r="384" spans="1:18" x14ac:dyDescent="0.35">
      <c r="A384" s="381"/>
      <c r="B384" s="382"/>
      <c r="C384" s="382"/>
      <c r="D384" s="382"/>
      <c r="E384" s="382"/>
      <c r="F384" s="382"/>
      <c r="G384" s="382"/>
      <c r="H384" s="382"/>
      <c r="I384" s="383"/>
      <c r="J384" s="381"/>
      <c r="K384" s="382"/>
      <c r="L384" s="382"/>
      <c r="M384" s="382"/>
      <c r="N384" s="382"/>
      <c r="O384" s="382"/>
      <c r="P384" s="382"/>
      <c r="Q384" s="382"/>
      <c r="R384" s="383"/>
    </row>
    <row r="385" spans="1:18" x14ac:dyDescent="0.35">
      <c r="A385" s="381"/>
      <c r="B385" s="382"/>
      <c r="C385" s="382"/>
      <c r="D385" s="382"/>
      <c r="E385" s="382"/>
      <c r="F385" s="382"/>
      <c r="G385" s="382"/>
      <c r="H385" s="382"/>
      <c r="I385" s="383"/>
      <c r="J385" s="381"/>
      <c r="K385" s="382"/>
      <c r="L385" s="382"/>
      <c r="M385" s="382"/>
      <c r="N385" s="382"/>
      <c r="O385" s="382"/>
      <c r="P385" s="382"/>
      <c r="Q385" s="382"/>
      <c r="R385" s="383"/>
    </row>
    <row r="386" spans="1:18" x14ac:dyDescent="0.35">
      <c r="A386" s="381"/>
      <c r="B386" s="382"/>
      <c r="C386" s="382"/>
      <c r="D386" s="382"/>
      <c r="E386" s="382"/>
      <c r="F386" s="382"/>
      <c r="G386" s="382"/>
      <c r="H386" s="382"/>
      <c r="I386" s="383"/>
      <c r="J386" s="381"/>
      <c r="K386" s="382"/>
      <c r="L386" s="382"/>
      <c r="M386" s="382"/>
      <c r="N386" s="382"/>
      <c r="O386" s="382"/>
      <c r="P386" s="382"/>
      <c r="Q386" s="382"/>
      <c r="R386" s="383"/>
    </row>
    <row r="387" spans="1:18" x14ac:dyDescent="0.35">
      <c r="A387" s="381"/>
      <c r="B387" s="382"/>
      <c r="C387" s="382"/>
      <c r="D387" s="382"/>
      <c r="E387" s="382"/>
      <c r="F387" s="382"/>
      <c r="G387" s="382"/>
      <c r="H387" s="382"/>
      <c r="I387" s="383"/>
      <c r="J387" s="381"/>
      <c r="K387" s="382"/>
      <c r="L387" s="382"/>
      <c r="M387" s="382"/>
      <c r="N387" s="382"/>
      <c r="O387" s="382"/>
      <c r="P387" s="382"/>
      <c r="Q387" s="382"/>
      <c r="R387" s="383"/>
    </row>
    <row r="388" spans="1:18" x14ac:dyDescent="0.35">
      <c r="A388" s="381"/>
      <c r="B388" s="382"/>
      <c r="C388" s="382"/>
      <c r="D388" s="382"/>
      <c r="E388" s="382"/>
      <c r="F388" s="382"/>
      <c r="G388" s="382"/>
      <c r="H388" s="382"/>
      <c r="I388" s="383"/>
      <c r="J388" s="381"/>
      <c r="K388" s="382"/>
      <c r="L388" s="382"/>
      <c r="M388" s="382"/>
      <c r="N388" s="382"/>
      <c r="O388" s="382"/>
      <c r="P388" s="382"/>
      <c r="Q388" s="382"/>
      <c r="R388" s="383"/>
    </row>
    <row r="389" spans="1:18" x14ac:dyDescent="0.35">
      <c r="A389" s="381"/>
      <c r="B389" s="382"/>
      <c r="C389" s="382"/>
      <c r="D389" s="382"/>
      <c r="E389" s="382"/>
      <c r="F389" s="382"/>
      <c r="G389" s="382"/>
      <c r="H389" s="382"/>
      <c r="I389" s="383"/>
      <c r="J389" s="381"/>
      <c r="K389" s="382"/>
      <c r="L389" s="382"/>
      <c r="M389" s="382"/>
      <c r="N389" s="382"/>
      <c r="O389" s="382"/>
      <c r="P389" s="382"/>
      <c r="Q389" s="382"/>
      <c r="R389" s="383"/>
    </row>
    <row r="390" spans="1:18" x14ac:dyDescent="0.35">
      <c r="A390" s="381"/>
      <c r="B390" s="382"/>
      <c r="C390" s="382"/>
      <c r="D390" s="382"/>
      <c r="E390" s="382"/>
      <c r="F390" s="382"/>
      <c r="G390" s="382"/>
      <c r="H390" s="382"/>
      <c r="I390" s="383"/>
      <c r="J390" s="381"/>
      <c r="K390" s="382"/>
      <c r="L390" s="382"/>
      <c r="M390" s="382"/>
      <c r="N390" s="382"/>
      <c r="O390" s="382"/>
      <c r="P390" s="382"/>
      <c r="Q390" s="382"/>
      <c r="R390" s="383"/>
    </row>
    <row r="391" spans="1:18" x14ac:dyDescent="0.35">
      <c r="A391" s="381"/>
      <c r="B391" s="382"/>
      <c r="C391" s="382"/>
      <c r="D391" s="382"/>
      <c r="E391" s="382"/>
      <c r="F391" s="382"/>
      <c r="G391" s="382"/>
      <c r="H391" s="382"/>
      <c r="I391" s="383"/>
      <c r="J391" s="381"/>
      <c r="K391" s="382"/>
      <c r="L391" s="382"/>
      <c r="M391" s="382"/>
      <c r="N391" s="382"/>
      <c r="O391" s="382"/>
      <c r="P391" s="382"/>
      <c r="Q391" s="382"/>
      <c r="R391" s="383"/>
    </row>
    <row r="392" spans="1:18" x14ac:dyDescent="0.35">
      <c r="A392" s="381"/>
      <c r="B392" s="382"/>
      <c r="C392" s="382"/>
      <c r="D392" s="382"/>
      <c r="E392" s="382"/>
      <c r="F392" s="382"/>
      <c r="G392" s="382"/>
      <c r="H392" s="382"/>
      <c r="I392" s="383"/>
      <c r="J392" s="381"/>
      <c r="K392" s="382"/>
      <c r="L392" s="382"/>
      <c r="M392" s="382"/>
      <c r="N392" s="382"/>
      <c r="O392" s="382"/>
      <c r="P392" s="382"/>
      <c r="Q392" s="382"/>
      <c r="R392" s="383"/>
    </row>
    <row r="393" spans="1:18" x14ac:dyDescent="0.35">
      <c r="A393" s="381"/>
      <c r="B393" s="382"/>
      <c r="C393" s="382"/>
      <c r="D393" s="382"/>
      <c r="E393" s="382"/>
      <c r="F393" s="382"/>
      <c r="G393" s="382"/>
      <c r="H393" s="382"/>
      <c r="I393" s="383"/>
      <c r="J393" s="381"/>
      <c r="K393" s="382"/>
      <c r="L393" s="382"/>
      <c r="M393" s="382"/>
      <c r="N393" s="382"/>
      <c r="O393" s="382"/>
      <c r="P393" s="382"/>
      <c r="Q393" s="382"/>
      <c r="R393" s="383"/>
    </row>
    <row r="394" spans="1:18" x14ac:dyDescent="0.35">
      <c r="A394" s="381"/>
      <c r="B394" s="382"/>
      <c r="C394" s="382"/>
      <c r="D394" s="382"/>
      <c r="E394" s="382"/>
      <c r="F394" s="382"/>
      <c r="G394" s="382"/>
      <c r="H394" s="382"/>
      <c r="I394" s="383"/>
      <c r="J394" s="381"/>
      <c r="K394" s="382"/>
      <c r="L394" s="382"/>
      <c r="M394" s="382"/>
      <c r="N394" s="382"/>
      <c r="O394" s="382"/>
      <c r="P394" s="382"/>
      <c r="Q394" s="382"/>
      <c r="R394" s="383"/>
    </row>
    <row r="395" spans="1:18" x14ac:dyDescent="0.35">
      <c r="A395" s="381"/>
      <c r="B395" s="382"/>
      <c r="C395" s="382"/>
      <c r="D395" s="382"/>
      <c r="E395" s="382"/>
      <c r="F395" s="382"/>
      <c r="G395" s="382"/>
      <c r="H395" s="382"/>
      <c r="I395" s="383"/>
      <c r="J395" s="381"/>
      <c r="K395" s="382"/>
      <c r="L395" s="382"/>
      <c r="M395" s="382"/>
      <c r="N395" s="382"/>
      <c r="O395" s="382"/>
      <c r="P395" s="382"/>
      <c r="Q395" s="382"/>
      <c r="R395" s="383"/>
    </row>
    <row r="396" spans="1:18" x14ac:dyDescent="0.35">
      <c r="A396" s="381"/>
      <c r="B396" s="382"/>
      <c r="C396" s="382"/>
      <c r="D396" s="382"/>
      <c r="E396" s="382"/>
      <c r="F396" s="382"/>
      <c r="G396" s="382"/>
      <c r="H396" s="382"/>
      <c r="I396" s="383"/>
      <c r="J396" s="381"/>
      <c r="K396" s="382"/>
      <c r="L396" s="382"/>
      <c r="M396" s="382"/>
      <c r="N396" s="382"/>
      <c r="O396" s="382"/>
      <c r="P396" s="382"/>
      <c r="Q396" s="382"/>
      <c r="R396" s="383"/>
    </row>
    <row r="397" spans="1:18" x14ac:dyDescent="0.35">
      <c r="A397" s="381"/>
      <c r="B397" s="382"/>
      <c r="C397" s="382"/>
      <c r="D397" s="382"/>
      <c r="E397" s="382"/>
      <c r="F397" s="382"/>
      <c r="G397" s="382"/>
      <c r="H397" s="382"/>
      <c r="I397" s="383"/>
      <c r="J397" s="381"/>
      <c r="K397" s="382"/>
      <c r="L397" s="382"/>
      <c r="M397" s="382"/>
      <c r="N397" s="382"/>
      <c r="O397" s="382"/>
      <c r="P397" s="382"/>
      <c r="Q397" s="382"/>
      <c r="R397" s="383"/>
    </row>
    <row r="398" spans="1:18" x14ac:dyDescent="0.35">
      <c r="A398" s="381"/>
      <c r="B398" s="382"/>
      <c r="C398" s="382"/>
      <c r="D398" s="382"/>
      <c r="E398" s="382"/>
      <c r="F398" s="382"/>
      <c r="G398" s="382"/>
      <c r="H398" s="382"/>
      <c r="I398" s="383"/>
      <c r="J398" s="381"/>
      <c r="K398" s="382"/>
      <c r="L398" s="382"/>
      <c r="M398" s="382"/>
      <c r="N398" s="382"/>
      <c r="O398" s="382"/>
      <c r="P398" s="382"/>
      <c r="Q398" s="382"/>
      <c r="R398" s="383"/>
    </row>
    <row r="399" spans="1:18" x14ac:dyDescent="0.35">
      <c r="A399" s="381"/>
      <c r="B399" s="382"/>
      <c r="C399" s="382"/>
      <c r="D399" s="382"/>
      <c r="E399" s="382"/>
      <c r="F399" s="382"/>
      <c r="G399" s="382"/>
      <c r="H399" s="382"/>
      <c r="I399" s="383"/>
      <c r="J399" s="381"/>
      <c r="K399" s="382"/>
      <c r="L399" s="382"/>
      <c r="M399" s="382"/>
      <c r="N399" s="382"/>
      <c r="O399" s="382"/>
      <c r="P399" s="382"/>
      <c r="Q399" s="382"/>
      <c r="R399" s="383"/>
    </row>
    <row r="400" spans="1:18" x14ac:dyDescent="0.35">
      <c r="A400" s="381"/>
      <c r="B400" s="382"/>
      <c r="C400" s="382"/>
      <c r="D400" s="382"/>
      <c r="E400" s="382"/>
      <c r="F400" s="382"/>
      <c r="G400" s="382"/>
      <c r="H400" s="382"/>
      <c r="I400" s="383"/>
      <c r="J400" s="381"/>
      <c r="K400" s="382"/>
      <c r="L400" s="382"/>
      <c r="M400" s="382"/>
      <c r="N400" s="382"/>
      <c r="O400" s="382"/>
      <c r="P400" s="382"/>
      <c r="Q400" s="382"/>
      <c r="R400" s="383"/>
    </row>
    <row r="401" spans="1:18" x14ac:dyDescent="0.35">
      <c r="A401" s="381"/>
      <c r="B401" s="382"/>
      <c r="C401" s="382"/>
      <c r="D401" s="382"/>
      <c r="E401" s="382"/>
      <c r="F401" s="382"/>
      <c r="G401" s="382"/>
      <c r="H401" s="382"/>
      <c r="I401" s="383"/>
      <c r="J401" s="381"/>
      <c r="K401" s="382"/>
      <c r="L401" s="382"/>
      <c r="M401" s="382"/>
      <c r="N401" s="382"/>
      <c r="O401" s="382"/>
      <c r="P401" s="382"/>
      <c r="Q401" s="382"/>
      <c r="R401" s="383"/>
    </row>
    <row r="402" spans="1:18" x14ac:dyDescent="0.35">
      <c r="A402" s="381"/>
      <c r="B402" s="382"/>
      <c r="C402" s="382"/>
      <c r="D402" s="382"/>
      <c r="E402" s="382"/>
      <c r="F402" s="382"/>
      <c r="G402" s="382"/>
      <c r="H402" s="382"/>
      <c r="I402" s="383"/>
      <c r="J402" s="381"/>
      <c r="K402" s="382"/>
      <c r="L402" s="382"/>
      <c r="M402" s="382"/>
      <c r="N402" s="382"/>
      <c r="O402" s="382"/>
      <c r="P402" s="382"/>
      <c r="Q402" s="382"/>
      <c r="R402" s="383"/>
    </row>
    <row r="403" spans="1:18" x14ac:dyDescent="0.35">
      <c r="A403" s="381"/>
      <c r="B403" s="382"/>
      <c r="C403" s="382"/>
      <c r="D403" s="382"/>
      <c r="E403" s="382"/>
      <c r="F403" s="382"/>
      <c r="G403" s="382"/>
      <c r="H403" s="382"/>
      <c r="I403" s="383"/>
      <c r="J403" s="381"/>
      <c r="K403" s="382"/>
      <c r="L403" s="382"/>
      <c r="M403" s="382"/>
      <c r="N403" s="382"/>
      <c r="O403" s="382"/>
      <c r="P403" s="382"/>
      <c r="Q403" s="382"/>
      <c r="R403" s="383"/>
    </row>
    <row r="404" spans="1:18" x14ac:dyDescent="0.35">
      <c r="A404" s="381"/>
      <c r="B404" s="382"/>
      <c r="C404" s="382"/>
      <c r="D404" s="382"/>
      <c r="E404" s="382"/>
      <c r="F404" s="382"/>
      <c r="G404" s="382"/>
      <c r="H404" s="382"/>
      <c r="I404" s="383"/>
      <c r="J404" s="381"/>
      <c r="K404" s="382"/>
      <c r="L404" s="382"/>
      <c r="M404" s="382"/>
      <c r="N404" s="382"/>
      <c r="O404" s="382"/>
      <c r="P404" s="382"/>
      <c r="Q404" s="382"/>
      <c r="R404" s="383"/>
    </row>
    <row r="405" spans="1:18" x14ac:dyDescent="0.35">
      <c r="A405" s="381"/>
      <c r="B405" s="382"/>
      <c r="C405" s="382"/>
      <c r="D405" s="382"/>
      <c r="E405" s="382"/>
      <c r="F405" s="382"/>
      <c r="G405" s="382"/>
      <c r="H405" s="382"/>
      <c r="I405" s="383"/>
      <c r="J405" s="381"/>
      <c r="K405" s="382"/>
      <c r="L405" s="382"/>
      <c r="M405" s="382"/>
      <c r="N405" s="382"/>
      <c r="O405" s="382"/>
      <c r="P405" s="382"/>
      <c r="Q405" s="382"/>
      <c r="R405" s="383"/>
    </row>
    <row r="406" spans="1:18" x14ac:dyDescent="0.35">
      <c r="A406" s="381"/>
      <c r="B406" s="382"/>
      <c r="C406" s="382"/>
      <c r="D406" s="382"/>
      <c r="E406" s="382"/>
      <c r="F406" s="382"/>
      <c r="G406" s="382"/>
      <c r="H406" s="382"/>
      <c r="I406" s="383"/>
      <c r="J406" s="381"/>
      <c r="K406" s="382"/>
      <c r="L406" s="382"/>
      <c r="M406" s="382"/>
      <c r="N406" s="382"/>
      <c r="O406" s="382"/>
      <c r="P406" s="382"/>
      <c r="Q406" s="382"/>
      <c r="R406" s="383"/>
    </row>
    <row r="407" spans="1:18" x14ac:dyDescent="0.35">
      <c r="A407" s="381"/>
      <c r="B407" s="382"/>
      <c r="C407" s="382"/>
      <c r="D407" s="382"/>
      <c r="E407" s="382"/>
      <c r="F407" s="382"/>
      <c r="G407" s="382"/>
      <c r="H407" s="382"/>
      <c r="I407" s="383"/>
      <c r="J407" s="381"/>
      <c r="K407" s="382"/>
      <c r="L407" s="382"/>
      <c r="M407" s="382"/>
      <c r="N407" s="382"/>
      <c r="O407" s="382"/>
      <c r="P407" s="382"/>
      <c r="Q407" s="382"/>
      <c r="R407" s="383"/>
    </row>
    <row r="408" spans="1:18" x14ac:dyDescent="0.35">
      <c r="A408" s="381"/>
      <c r="B408" s="382"/>
      <c r="C408" s="382"/>
      <c r="D408" s="382"/>
      <c r="E408" s="382"/>
      <c r="F408" s="382"/>
      <c r="G408" s="382"/>
      <c r="H408" s="382"/>
      <c r="I408" s="383"/>
      <c r="J408" s="381"/>
      <c r="K408" s="382"/>
      <c r="L408" s="382"/>
      <c r="M408" s="382"/>
      <c r="N408" s="382"/>
      <c r="O408" s="382"/>
      <c r="P408" s="382"/>
      <c r="Q408" s="382"/>
      <c r="R408" s="383"/>
    </row>
    <row r="409" spans="1:18" x14ac:dyDescent="0.35">
      <c r="A409" s="381"/>
      <c r="B409" s="382"/>
      <c r="C409" s="382"/>
      <c r="D409" s="382"/>
      <c r="E409" s="382"/>
      <c r="F409" s="382"/>
      <c r="G409" s="382"/>
      <c r="H409" s="382"/>
      <c r="I409" s="383"/>
      <c r="J409" s="381"/>
      <c r="K409" s="382"/>
      <c r="L409" s="382"/>
      <c r="M409" s="382"/>
      <c r="N409" s="382"/>
      <c r="O409" s="382"/>
      <c r="P409" s="382"/>
      <c r="Q409" s="382"/>
      <c r="R409" s="383"/>
    </row>
    <row r="410" spans="1:18" x14ac:dyDescent="0.35">
      <c r="A410" s="381"/>
      <c r="B410" s="382"/>
      <c r="C410" s="382"/>
      <c r="D410" s="382"/>
      <c r="E410" s="382"/>
      <c r="F410" s="382"/>
      <c r="G410" s="382"/>
      <c r="H410" s="382"/>
      <c r="I410" s="383"/>
      <c r="J410" s="381"/>
      <c r="K410" s="382"/>
      <c r="L410" s="382"/>
      <c r="M410" s="382"/>
      <c r="N410" s="382"/>
      <c r="O410" s="382"/>
      <c r="P410" s="382"/>
      <c r="Q410" s="382"/>
      <c r="R410" s="383"/>
    </row>
    <row r="411" spans="1:18" x14ac:dyDescent="0.35">
      <c r="A411" s="381"/>
      <c r="B411" s="382"/>
      <c r="C411" s="382"/>
      <c r="D411" s="382"/>
      <c r="E411" s="382"/>
      <c r="F411" s="382"/>
      <c r="G411" s="382"/>
      <c r="H411" s="382"/>
      <c r="I411" s="383"/>
      <c r="J411" s="381"/>
      <c r="K411" s="382"/>
      <c r="L411" s="382"/>
      <c r="M411" s="382"/>
      <c r="N411" s="382"/>
      <c r="O411" s="382"/>
      <c r="P411" s="382"/>
      <c r="Q411" s="382"/>
      <c r="R411" s="383"/>
    </row>
    <row r="412" spans="1:18" x14ac:dyDescent="0.35">
      <c r="A412" s="381"/>
      <c r="B412" s="382"/>
      <c r="C412" s="382"/>
      <c r="D412" s="382"/>
      <c r="E412" s="382"/>
      <c r="F412" s="382"/>
      <c r="G412" s="382"/>
      <c r="H412" s="382"/>
      <c r="I412" s="383"/>
      <c r="J412" s="381"/>
      <c r="K412" s="382"/>
      <c r="L412" s="382"/>
      <c r="M412" s="382"/>
      <c r="N412" s="382"/>
      <c r="O412" s="382"/>
      <c r="P412" s="382"/>
      <c r="Q412" s="382"/>
      <c r="R412" s="383"/>
    </row>
    <row r="413" spans="1:18" x14ac:dyDescent="0.35">
      <c r="A413" s="381"/>
      <c r="B413" s="382"/>
      <c r="C413" s="382"/>
      <c r="D413" s="382"/>
      <c r="E413" s="382"/>
      <c r="F413" s="382"/>
      <c r="G413" s="382"/>
      <c r="H413" s="382"/>
      <c r="I413" s="383"/>
      <c r="J413" s="381"/>
      <c r="K413" s="382"/>
      <c r="L413" s="382"/>
      <c r="M413" s="382"/>
      <c r="N413" s="382"/>
      <c r="O413" s="382"/>
      <c r="P413" s="382"/>
      <c r="Q413" s="382"/>
      <c r="R413" s="383"/>
    </row>
    <row r="414" spans="1:18" x14ac:dyDescent="0.35">
      <c r="A414" s="381"/>
      <c r="B414" s="382"/>
      <c r="C414" s="382"/>
      <c r="D414" s="382"/>
      <c r="E414" s="382"/>
      <c r="F414" s="382"/>
      <c r="G414" s="382"/>
      <c r="H414" s="382"/>
      <c r="I414" s="383"/>
      <c r="J414" s="381"/>
      <c r="K414" s="382"/>
      <c r="L414" s="382"/>
      <c r="M414" s="382"/>
      <c r="N414" s="382"/>
      <c r="O414" s="382"/>
      <c r="P414" s="382"/>
      <c r="Q414" s="382"/>
      <c r="R414" s="383"/>
    </row>
    <row r="415" spans="1:18" x14ac:dyDescent="0.35">
      <c r="A415" s="381"/>
      <c r="B415" s="382"/>
      <c r="C415" s="382"/>
      <c r="D415" s="382"/>
      <c r="E415" s="382"/>
      <c r="F415" s="382"/>
      <c r="G415" s="382"/>
      <c r="H415" s="382"/>
      <c r="I415" s="383"/>
      <c r="J415" s="381"/>
      <c r="K415" s="382"/>
      <c r="L415" s="382"/>
      <c r="M415" s="382"/>
      <c r="N415" s="382"/>
      <c r="O415" s="382"/>
      <c r="P415" s="382"/>
      <c r="Q415" s="382"/>
      <c r="R415" s="383"/>
    </row>
    <row r="416" spans="1:18" x14ac:dyDescent="0.35">
      <c r="A416" s="381"/>
      <c r="B416" s="382"/>
      <c r="C416" s="382"/>
      <c r="D416" s="382"/>
      <c r="E416" s="382"/>
      <c r="F416" s="382"/>
      <c r="G416" s="382"/>
      <c r="H416" s="382"/>
      <c r="I416" s="383"/>
      <c r="J416" s="381"/>
      <c r="K416" s="382"/>
      <c r="L416" s="382"/>
      <c r="M416" s="382"/>
      <c r="N416" s="382"/>
      <c r="O416" s="382"/>
      <c r="P416" s="382"/>
      <c r="Q416" s="382"/>
      <c r="R416" s="383"/>
    </row>
    <row r="417" spans="1:18" x14ac:dyDescent="0.35">
      <c r="A417" s="381"/>
      <c r="B417" s="382"/>
      <c r="C417" s="382"/>
      <c r="D417" s="382"/>
      <c r="E417" s="382"/>
      <c r="F417" s="382"/>
      <c r="G417" s="382"/>
      <c r="H417" s="382"/>
      <c r="I417" s="383"/>
      <c r="J417" s="381"/>
      <c r="K417" s="382"/>
      <c r="L417" s="382"/>
      <c r="M417" s="382"/>
      <c r="N417" s="382"/>
      <c r="O417" s="382"/>
      <c r="P417" s="382"/>
      <c r="Q417" s="382"/>
      <c r="R417" s="383"/>
    </row>
    <row r="418" spans="1:18" x14ac:dyDescent="0.35">
      <c r="A418" s="381"/>
      <c r="B418" s="382"/>
      <c r="C418" s="382"/>
      <c r="D418" s="382"/>
      <c r="E418" s="382"/>
      <c r="F418" s="382"/>
      <c r="G418" s="382"/>
      <c r="H418" s="382"/>
      <c r="I418" s="383"/>
      <c r="J418" s="381"/>
      <c r="K418" s="382"/>
      <c r="L418" s="382"/>
      <c r="M418" s="382"/>
      <c r="N418" s="382"/>
      <c r="O418" s="382"/>
      <c r="P418" s="382"/>
      <c r="Q418" s="382"/>
      <c r="R418" s="383"/>
    </row>
    <row r="419" spans="1:18" x14ac:dyDescent="0.35">
      <c r="A419" s="381"/>
      <c r="B419" s="382"/>
      <c r="C419" s="382"/>
      <c r="D419" s="382"/>
      <c r="E419" s="382"/>
      <c r="F419" s="382"/>
      <c r="G419" s="382"/>
      <c r="H419" s="382"/>
      <c r="I419" s="383"/>
      <c r="J419" s="381"/>
      <c r="K419" s="382"/>
      <c r="L419" s="382"/>
      <c r="M419" s="382"/>
      <c r="N419" s="382"/>
      <c r="O419" s="382"/>
      <c r="P419" s="382"/>
      <c r="Q419" s="382"/>
      <c r="R419" s="383"/>
    </row>
    <row r="420" spans="1:18" x14ac:dyDescent="0.35">
      <c r="A420" s="381"/>
      <c r="B420" s="382"/>
      <c r="C420" s="382"/>
      <c r="D420" s="382"/>
      <c r="E420" s="382"/>
      <c r="F420" s="382"/>
      <c r="G420" s="382"/>
      <c r="H420" s="382"/>
      <c r="I420" s="383"/>
      <c r="J420" s="381"/>
      <c r="K420" s="382"/>
      <c r="L420" s="382"/>
      <c r="M420" s="382"/>
      <c r="N420" s="382"/>
      <c r="O420" s="382"/>
      <c r="P420" s="382"/>
      <c r="Q420" s="382"/>
      <c r="R420" s="383"/>
    </row>
    <row r="421" spans="1:18" x14ac:dyDescent="0.35">
      <c r="A421" s="381"/>
      <c r="B421" s="382"/>
      <c r="C421" s="382"/>
      <c r="D421" s="382"/>
      <c r="E421" s="382"/>
      <c r="F421" s="382"/>
      <c r="G421" s="382"/>
      <c r="H421" s="382"/>
      <c r="I421" s="383"/>
      <c r="J421" s="381"/>
      <c r="K421" s="382"/>
      <c r="L421" s="382"/>
      <c r="M421" s="382"/>
      <c r="N421" s="382"/>
      <c r="O421" s="382"/>
      <c r="P421" s="382"/>
      <c r="Q421" s="382"/>
      <c r="R421" s="383"/>
    </row>
    <row r="422" spans="1:18" x14ac:dyDescent="0.35">
      <c r="A422" s="381"/>
      <c r="B422" s="382"/>
      <c r="C422" s="382"/>
      <c r="D422" s="382"/>
      <c r="E422" s="382"/>
      <c r="F422" s="382"/>
      <c r="G422" s="382"/>
      <c r="H422" s="382"/>
      <c r="I422" s="383"/>
      <c r="J422" s="381"/>
      <c r="K422" s="382"/>
      <c r="L422" s="382"/>
      <c r="M422" s="382"/>
      <c r="N422" s="382"/>
      <c r="O422" s="382"/>
      <c r="P422" s="382"/>
      <c r="Q422" s="382"/>
      <c r="R422" s="383"/>
    </row>
    <row r="423" spans="1:18" x14ac:dyDescent="0.35">
      <c r="A423" s="381"/>
      <c r="B423" s="382"/>
      <c r="C423" s="382"/>
      <c r="D423" s="382"/>
      <c r="E423" s="382"/>
      <c r="F423" s="382"/>
      <c r="G423" s="382"/>
      <c r="H423" s="382"/>
      <c r="I423" s="383"/>
      <c r="J423" s="381"/>
      <c r="K423" s="382"/>
      <c r="L423" s="382"/>
      <c r="M423" s="382"/>
      <c r="N423" s="382"/>
      <c r="O423" s="382"/>
      <c r="P423" s="382"/>
      <c r="Q423" s="382"/>
      <c r="R423" s="383"/>
    </row>
    <row r="424" spans="1:18" x14ac:dyDescent="0.35">
      <c r="A424" s="381"/>
      <c r="B424" s="382"/>
      <c r="C424" s="382"/>
      <c r="D424" s="382"/>
      <c r="E424" s="382"/>
      <c r="F424" s="382"/>
      <c r="G424" s="382"/>
      <c r="H424" s="382"/>
      <c r="I424" s="383"/>
      <c r="J424" s="381"/>
      <c r="K424" s="382"/>
      <c r="L424" s="382"/>
      <c r="M424" s="382"/>
      <c r="N424" s="382"/>
      <c r="O424" s="382"/>
      <c r="P424" s="382"/>
      <c r="Q424" s="382"/>
      <c r="R424" s="383"/>
    </row>
    <row r="425" spans="1:18" x14ac:dyDescent="0.35">
      <c r="A425" s="381"/>
      <c r="B425" s="382"/>
      <c r="C425" s="382"/>
      <c r="D425" s="382"/>
      <c r="E425" s="382"/>
      <c r="F425" s="382"/>
      <c r="G425" s="382"/>
      <c r="H425" s="382"/>
      <c r="I425" s="383"/>
      <c r="J425" s="381"/>
      <c r="K425" s="382"/>
      <c r="L425" s="382"/>
      <c r="M425" s="382"/>
      <c r="N425" s="382"/>
      <c r="O425" s="382"/>
      <c r="P425" s="382"/>
      <c r="Q425" s="382"/>
      <c r="R425" s="383"/>
    </row>
    <row r="426" spans="1:18" x14ac:dyDescent="0.35">
      <c r="A426" s="381"/>
      <c r="B426" s="382"/>
      <c r="C426" s="382"/>
      <c r="D426" s="382"/>
      <c r="E426" s="382"/>
      <c r="F426" s="382"/>
      <c r="G426" s="382"/>
      <c r="H426" s="382"/>
      <c r="I426" s="383"/>
      <c r="J426" s="381"/>
      <c r="K426" s="382"/>
      <c r="L426" s="382"/>
      <c r="M426" s="382"/>
      <c r="N426" s="382"/>
      <c r="O426" s="382"/>
      <c r="P426" s="382"/>
      <c r="Q426" s="382"/>
      <c r="R426" s="383"/>
    </row>
    <row r="427" spans="1:18" x14ac:dyDescent="0.35">
      <c r="A427" s="381"/>
      <c r="B427" s="382"/>
      <c r="C427" s="382"/>
      <c r="D427" s="382"/>
      <c r="E427" s="382"/>
      <c r="F427" s="382"/>
      <c r="G427" s="382"/>
      <c r="H427" s="382"/>
      <c r="I427" s="383"/>
      <c r="J427" s="381"/>
      <c r="K427" s="382"/>
      <c r="L427" s="382"/>
      <c r="M427" s="382"/>
      <c r="N427" s="382"/>
      <c r="O427" s="382"/>
      <c r="P427" s="382"/>
      <c r="Q427" s="382"/>
      <c r="R427" s="383"/>
    </row>
    <row r="428" spans="1:18" x14ac:dyDescent="0.35">
      <c r="A428" s="381"/>
      <c r="B428" s="382"/>
      <c r="C428" s="382"/>
      <c r="D428" s="382"/>
      <c r="E428" s="382"/>
      <c r="F428" s="382"/>
      <c r="G428" s="382"/>
      <c r="H428" s="382"/>
      <c r="I428" s="383"/>
      <c r="J428" s="381"/>
      <c r="K428" s="382"/>
      <c r="L428" s="382"/>
      <c r="M428" s="382"/>
      <c r="N428" s="382"/>
      <c r="O428" s="382"/>
      <c r="P428" s="382"/>
      <c r="Q428" s="382"/>
      <c r="R428" s="383"/>
    </row>
    <row r="429" spans="1:18" x14ac:dyDescent="0.35">
      <c r="A429" s="381"/>
      <c r="B429" s="382"/>
      <c r="C429" s="382"/>
      <c r="D429" s="382"/>
      <c r="E429" s="382"/>
      <c r="F429" s="382"/>
      <c r="G429" s="382"/>
      <c r="H429" s="382"/>
      <c r="I429" s="383"/>
      <c r="J429" s="381"/>
      <c r="K429" s="382"/>
      <c r="L429" s="382"/>
      <c r="M429" s="382"/>
      <c r="N429" s="382"/>
      <c r="O429" s="382"/>
      <c r="P429" s="382"/>
      <c r="Q429" s="382"/>
      <c r="R429" s="383"/>
    </row>
    <row r="430" spans="1:18" x14ac:dyDescent="0.35">
      <c r="A430" s="381"/>
      <c r="B430" s="382"/>
      <c r="C430" s="382"/>
      <c r="D430" s="382"/>
      <c r="E430" s="382"/>
      <c r="F430" s="382"/>
      <c r="G430" s="382"/>
      <c r="H430" s="382"/>
      <c r="I430" s="383"/>
      <c r="J430" s="381"/>
      <c r="K430" s="382"/>
      <c r="L430" s="382"/>
      <c r="M430" s="382"/>
      <c r="N430" s="382"/>
      <c r="O430" s="382"/>
      <c r="P430" s="382"/>
      <c r="Q430" s="382"/>
      <c r="R430" s="383"/>
    </row>
    <row r="431" spans="1:18" x14ac:dyDescent="0.35">
      <c r="A431" s="381"/>
      <c r="B431" s="382"/>
      <c r="C431" s="382"/>
      <c r="D431" s="382"/>
      <c r="E431" s="382"/>
      <c r="F431" s="382"/>
      <c r="G431" s="382"/>
      <c r="H431" s="382"/>
      <c r="I431" s="383"/>
      <c r="J431" s="381"/>
      <c r="K431" s="382"/>
      <c r="L431" s="382"/>
      <c r="M431" s="382"/>
      <c r="N431" s="382"/>
      <c r="O431" s="382"/>
      <c r="P431" s="382"/>
      <c r="Q431" s="382"/>
      <c r="R431" s="383"/>
    </row>
    <row r="432" spans="1:18" x14ac:dyDescent="0.35">
      <c r="A432" s="381"/>
      <c r="B432" s="382"/>
      <c r="C432" s="382"/>
      <c r="D432" s="382"/>
      <c r="E432" s="382"/>
      <c r="F432" s="382"/>
      <c r="G432" s="382"/>
      <c r="H432" s="382"/>
      <c r="I432" s="383"/>
      <c r="J432" s="381"/>
      <c r="K432" s="382"/>
      <c r="L432" s="382"/>
      <c r="M432" s="382"/>
      <c r="N432" s="382"/>
      <c r="O432" s="382"/>
      <c r="P432" s="382"/>
      <c r="Q432" s="382"/>
      <c r="R432" s="383"/>
    </row>
    <row r="433" spans="1:18" x14ac:dyDescent="0.35">
      <c r="A433" s="381"/>
      <c r="B433" s="382"/>
      <c r="C433" s="382"/>
      <c r="D433" s="382"/>
      <c r="E433" s="382"/>
      <c r="F433" s="382"/>
      <c r="G433" s="382"/>
      <c r="H433" s="382"/>
      <c r="I433" s="383"/>
      <c r="J433" s="381"/>
      <c r="K433" s="382"/>
      <c r="L433" s="382"/>
      <c r="M433" s="382"/>
      <c r="N433" s="382"/>
      <c r="O433" s="382"/>
      <c r="P433" s="382"/>
      <c r="Q433" s="382"/>
      <c r="R433" s="383"/>
    </row>
    <row r="434" spans="1:18" x14ac:dyDescent="0.35">
      <c r="A434" s="381"/>
      <c r="B434" s="382"/>
      <c r="C434" s="382"/>
      <c r="D434" s="382"/>
      <c r="E434" s="382"/>
      <c r="F434" s="382"/>
      <c r="G434" s="382"/>
      <c r="H434" s="382"/>
      <c r="I434" s="383"/>
      <c r="J434" s="381"/>
      <c r="K434" s="382"/>
      <c r="L434" s="382"/>
      <c r="M434" s="382"/>
      <c r="N434" s="382"/>
      <c r="O434" s="382"/>
      <c r="P434" s="382"/>
      <c r="Q434" s="382"/>
      <c r="R434" s="383"/>
    </row>
    <row r="435" spans="1:18" x14ac:dyDescent="0.35">
      <c r="A435" s="381"/>
      <c r="B435" s="382"/>
      <c r="C435" s="382"/>
      <c r="D435" s="382"/>
      <c r="E435" s="382"/>
      <c r="F435" s="382"/>
      <c r="G435" s="382"/>
      <c r="H435" s="382"/>
      <c r="I435" s="383"/>
      <c r="J435" s="381"/>
      <c r="K435" s="382"/>
      <c r="L435" s="382"/>
      <c r="M435" s="382"/>
      <c r="N435" s="382"/>
      <c r="O435" s="382"/>
      <c r="P435" s="382"/>
      <c r="Q435" s="382"/>
      <c r="R435" s="383"/>
    </row>
    <row r="436" spans="1:18" x14ac:dyDescent="0.35">
      <c r="A436" s="381"/>
      <c r="B436" s="382"/>
      <c r="C436" s="382"/>
      <c r="D436" s="382"/>
      <c r="E436" s="382"/>
      <c r="F436" s="382"/>
      <c r="G436" s="382"/>
      <c r="H436" s="382"/>
      <c r="I436" s="383"/>
      <c r="J436" s="381"/>
      <c r="K436" s="382"/>
      <c r="L436" s="382"/>
      <c r="M436" s="382"/>
      <c r="N436" s="382"/>
      <c r="O436" s="382"/>
      <c r="P436" s="382"/>
      <c r="Q436" s="382"/>
      <c r="R436" s="383"/>
    </row>
    <row r="437" spans="1:18" x14ac:dyDescent="0.35">
      <c r="A437" s="381"/>
      <c r="B437" s="382"/>
      <c r="C437" s="382"/>
      <c r="D437" s="382"/>
      <c r="E437" s="382"/>
      <c r="F437" s="382"/>
      <c r="G437" s="382"/>
      <c r="H437" s="382"/>
      <c r="I437" s="383"/>
      <c r="J437" s="381"/>
      <c r="K437" s="382"/>
      <c r="L437" s="382"/>
      <c r="M437" s="382"/>
      <c r="N437" s="382"/>
      <c r="O437" s="382"/>
      <c r="P437" s="382"/>
      <c r="Q437" s="382"/>
      <c r="R437" s="383"/>
    </row>
    <row r="438" spans="1:18" x14ac:dyDescent="0.35">
      <c r="A438" s="381"/>
      <c r="B438" s="382"/>
      <c r="C438" s="382"/>
      <c r="D438" s="382"/>
      <c r="E438" s="382"/>
      <c r="F438" s="382"/>
      <c r="G438" s="382"/>
      <c r="H438" s="382"/>
      <c r="I438" s="383"/>
      <c r="J438" s="381"/>
      <c r="K438" s="382"/>
      <c r="L438" s="382"/>
      <c r="M438" s="382"/>
      <c r="N438" s="382"/>
      <c r="O438" s="382"/>
      <c r="P438" s="382"/>
      <c r="Q438" s="382"/>
      <c r="R438" s="383"/>
    </row>
    <row r="439" spans="1:18" x14ac:dyDescent="0.35">
      <c r="A439" s="381"/>
      <c r="B439" s="382"/>
      <c r="C439" s="382"/>
      <c r="D439" s="382"/>
      <c r="E439" s="382"/>
      <c r="F439" s="382"/>
      <c r="G439" s="382"/>
      <c r="H439" s="382"/>
      <c r="I439" s="383"/>
      <c r="J439" s="381"/>
      <c r="K439" s="382"/>
      <c r="L439" s="382"/>
      <c r="M439" s="382"/>
      <c r="N439" s="382"/>
      <c r="O439" s="382"/>
      <c r="P439" s="382"/>
      <c r="Q439" s="382"/>
      <c r="R439" s="383"/>
    </row>
    <row r="440" spans="1:18" x14ac:dyDescent="0.35">
      <c r="A440" s="381"/>
      <c r="B440" s="382"/>
      <c r="C440" s="382"/>
      <c r="D440" s="382"/>
      <c r="E440" s="382"/>
      <c r="F440" s="382"/>
      <c r="G440" s="382"/>
      <c r="H440" s="382"/>
      <c r="I440" s="383"/>
      <c r="J440" s="381"/>
      <c r="K440" s="382"/>
      <c r="L440" s="382"/>
      <c r="M440" s="382"/>
      <c r="N440" s="382"/>
      <c r="O440" s="382"/>
      <c r="P440" s="382"/>
      <c r="Q440" s="382"/>
      <c r="R440" s="383"/>
    </row>
    <row r="441" spans="1:18" x14ac:dyDescent="0.35">
      <c r="A441" s="381"/>
      <c r="B441" s="382"/>
      <c r="C441" s="382"/>
      <c r="D441" s="382"/>
      <c r="E441" s="382"/>
      <c r="F441" s="382"/>
      <c r="G441" s="382"/>
      <c r="H441" s="382"/>
      <c r="I441" s="383"/>
      <c r="J441" s="381"/>
      <c r="K441" s="382"/>
      <c r="L441" s="382"/>
      <c r="M441" s="382"/>
      <c r="N441" s="382"/>
      <c r="O441" s="382"/>
      <c r="P441" s="382"/>
      <c r="Q441" s="382"/>
      <c r="R441" s="383"/>
    </row>
    <row r="442" spans="1:18" x14ac:dyDescent="0.35">
      <c r="A442" s="381"/>
      <c r="B442" s="382"/>
      <c r="C442" s="382"/>
      <c r="D442" s="382"/>
      <c r="E442" s="382"/>
      <c r="F442" s="382"/>
      <c r="G442" s="382"/>
      <c r="H442" s="382"/>
      <c r="I442" s="383"/>
      <c r="J442" s="381"/>
      <c r="K442" s="382"/>
      <c r="L442" s="382"/>
      <c r="M442" s="382"/>
      <c r="N442" s="382"/>
      <c r="O442" s="382"/>
      <c r="P442" s="382"/>
      <c r="Q442" s="382"/>
      <c r="R442" s="383"/>
    </row>
    <row r="443" spans="1:18" x14ac:dyDescent="0.35">
      <c r="A443" s="381"/>
      <c r="B443" s="382"/>
      <c r="C443" s="382"/>
      <c r="D443" s="382"/>
      <c r="E443" s="382"/>
      <c r="F443" s="382"/>
      <c r="G443" s="382"/>
      <c r="H443" s="382"/>
      <c r="I443" s="383"/>
      <c r="J443" s="381"/>
      <c r="K443" s="382"/>
      <c r="L443" s="382"/>
      <c r="M443" s="382"/>
      <c r="N443" s="382"/>
      <c r="O443" s="382"/>
      <c r="P443" s="382"/>
      <c r="Q443" s="382"/>
      <c r="R443" s="383"/>
    </row>
    <row r="444" spans="1:18" x14ac:dyDescent="0.35">
      <c r="A444" s="381"/>
      <c r="B444" s="382"/>
      <c r="C444" s="382"/>
      <c r="D444" s="382"/>
      <c r="E444" s="382"/>
      <c r="F444" s="382"/>
      <c r="G444" s="382"/>
      <c r="H444" s="382"/>
      <c r="I444" s="383"/>
      <c r="J444" s="381"/>
      <c r="K444" s="382"/>
      <c r="L444" s="382"/>
      <c r="M444" s="382"/>
      <c r="N444" s="382"/>
      <c r="O444" s="382"/>
      <c r="P444" s="382"/>
      <c r="Q444" s="382"/>
      <c r="R444" s="383"/>
    </row>
    <row r="445" spans="1:18" x14ac:dyDescent="0.35">
      <c r="A445" s="381"/>
      <c r="B445" s="382"/>
      <c r="C445" s="382"/>
      <c r="D445" s="382"/>
      <c r="E445" s="382"/>
      <c r="F445" s="382"/>
      <c r="G445" s="382"/>
      <c r="H445" s="382"/>
      <c r="I445" s="383"/>
      <c r="J445" s="381"/>
      <c r="K445" s="382"/>
      <c r="L445" s="382"/>
      <c r="M445" s="382"/>
      <c r="N445" s="382"/>
      <c r="O445" s="382"/>
      <c r="P445" s="382"/>
      <c r="Q445" s="382"/>
      <c r="R445" s="383"/>
    </row>
    <row r="446" spans="1:18" x14ac:dyDescent="0.35">
      <c r="A446" s="381"/>
      <c r="B446" s="382"/>
      <c r="C446" s="382"/>
      <c r="D446" s="382"/>
      <c r="E446" s="382"/>
      <c r="F446" s="382"/>
      <c r="G446" s="382"/>
      <c r="H446" s="382"/>
      <c r="I446" s="383"/>
      <c r="J446" s="381"/>
      <c r="K446" s="382"/>
      <c r="L446" s="382"/>
      <c r="M446" s="382"/>
      <c r="N446" s="382"/>
      <c r="O446" s="382"/>
      <c r="P446" s="382"/>
      <c r="Q446" s="382"/>
      <c r="R446" s="383"/>
    </row>
    <row r="447" spans="1:18" x14ac:dyDescent="0.35">
      <c r="A447" s="381"/>
      <c r="B447" s="382"/>
      <c r="C447" s="382"/>
      <c r="D447" s="382"/>
      <c r="E447" s="382"/>
      <c r="F447" s="382"/>
      <c r="G447" s="382"/>
      <c r="H447" s="382"/>
      <c r="I447" s="383"/>
      <c r="J447" s="381"/>
      <c r="K447" s="382"/>
      <c r="L447" s="382"/>
      <c r="M447" s="382"/>
      <c r="N447" s="382"/>
      <c r="O447" s="382"/>
      <c r="P447" s="382"/>
      <c r="Q447" s="382"/>
      <c r="R447" s="383"/>
    </row>
    <row r="448" spans="1:18" x14ac:dyDescent="0.35">
      <c r="A448" s="381"/>
      <c r="B448" s="382"/>
      <c r="C448" s="382"/>
      <c r="D448" s="382"/>
      <c r="E448" s="382"/>
      <c r="F448" s="382"/>
      <c r="G448" s="382"/>
      <c r="H448" s="382"/>
      <c r="I448" s="383"/>
      <c r="J448" s="381"/>
      <c r="K448" s="382"/>
      <c r="L448" s="382"/>
      <c r="M448" s="382"/>
      <c r="N448" s="382"/>
      <c r="O448" s="382"/>
      <c r="P448" s="382"/>
      <c r="Q448" s="382"/>
      <c r="R448" s="383"/>
    </row>
    <row r="449" spans="1:18" x14ac:dyDescent="0.35">
      <c r="A449" s="381"/>
      <c r="B449" s="382"/>
      <c r="C449" s="382"/>
      <c r="D449" s="382"/>
      <c r="E449" s="382"/>
      <c r="F449" s="382"/>
      <c r="G449" s="382"/>
      <c r="H449" s="382"/>
      <c r="I449" s="383"/>
      <c r="J449" s="381"/>
      <c r="K449" s="382"/>
      <c r="L449" s="382"/>
      <c r="M449" s="382"/>
      <c r="N449" s="382"/>
      <c r="O449" s="382"/>
      <c r="P449" s="382"/>
      <c r="Q449" s="382"/>
      <c r="R449" s="383"/>
    </row>
    <row r="450" spans="1:18" x14ac:dyDescent="0.35">
      <c r="A450" s="381"/>
      <c r="B450" s="382"/>
      <c r="C450" s="382"/>
      <c r="D450" s="382"/>
      <c r="E450" s="382"/>
      <c r="F450" s="382"/>
      <c r="G450" s="382"/>
      <c r="H450" s="382"/>
      <c r="I450" s="383"/>
      <c r="J450" s="381"/>
      <c r="K450" s="382"/>
      <c r="L450" s="382"/>
      <c r="M450" s="382"/>
      <c r="N450" s="382"/>
      <c r="O450" s="382"/>
      <c r="P450" s="382"/>
      <c r="Q450" s="382"/>
      <c r="R450" s="383"/>
    </row>
    <row r="451" spans="1:18" x14ac:dyDescent="0.35">
      <c r="A451" s="381"/>
      <c r="B451" s="382"/>
      <c r="C451" s="382"/>
      <c r="D451" s="382"/>
      <c r="E451" s="382"/>
      <c r="F451" s="382"/>
      <c r="G451" s="382"/>
      <c r="H451" s="382"/>
      <c r="I451" s="383"/>
      <c r="J451" s="381"/>
      <c r="K451" s="382"/>
      <c r="L451" s="382"/>
      <c r="M451" s="382"/>
      <c r="N451" s="382"/>
      <c r="O451" s="382"/>
      <c r="P451" s="382"/>
      <c r="Q451" s="382"/>
      <c r="R451" s="383"/>
    </row>
    <row r="452" spans="1:18" x14ac:dyDescent="0.35">
      <c r="A452" s="381"/>
      <c r="B452" s="382"/>
      <c r="C452" s="382"/>
      <c r="D452" s="382"/>
      <c r="E452" s="382"/>
      <c r="F452" s="382"/>
      <c r="G452" s="382"/>
      <c r="H452" s="382"/>
      <c r="I452" s="383"/>
      <c r="J452" s="381"/>
      <c r="K452" s="382"/>
      <c r="L452" s="382"/>
      <c r="M452" s="382"/>
      <c r="N452" s="382"/>
      <c r="O452" s="382"/>
      <c r="P452" s="382"/>
      <c r="Q452" s="382"/>
      <c r="R452" s="383"/>
    </row>
    <row r="453" spans="1:18" x14ac:dyDescent="0.35">
      <c r="A453" s="381"/>
      <c r="B453" s="382"/>
      <c r="C453" s="382"/>
      <c r="D453" s="382"/>
      <c r="E453" s="382"/>
      <c r="F453" s="382"/>
      <c r="G453" s="382"/>
      <c r="H453" s="382"/>
      <c r="I453" s="383"/>
      <c r="J453" s="381"/>
      <c r="K453" s="382"/>
      <c r="L453" s="382"/>
      <c r="M453" s="382"/>
      <c r="N453" s="382"/>
      <c r="O453" s="382"/>
      <c r="P453" s="382"/>
      <c r="Q453" s="382"/>
      <c r="R453" s="383"/>
    </row>
    <row r="454" spans="1:18" x14ac:dyDescent="0.35">
      <c r="A454" s="381"/>
      <c r="B454" s="382"/>
      <c r="C454" s="382"/>
      <c r="D454" s="382"/>
      <c r="E454" s="382"/>
      <c r="F454" s="382"/>
      <c r="G454" s="382"/>
      <c r="H454" s="382"/>
      <c r="I454" s="383"/>
      <c r="J454" s="381"/>
      <c r="K454" s="382"/>
      <c r="L454" s="382"/>
      <c r="M454" s="382"/>
      <c r="N454" s="382"/>
      <c r="O454" s="382"/>
      <c r="P454" s="382"/>
      <c r="Q454" s="382"/>
      <c r="R454" s="383"/>
    </row>
    <row r="455" spans="1:18" x14ac:dyDescent="0.35">
      <c r="A455" s="381"/>
      <c r="B455" s="382"/>
      <c r="C455" s="382"/>
      <c r="D455" s="382"/>
      <c r="E455" s="382"/>
      <c r="F455" s="382"/>
      <c r="G455" s="382"/>
      <c r="H455" s="382"/>
      <c r="I455" s="383"/>
      <c r="J455" s="381"/>
      <c r="K455" s="382"/>
      <c r="L455" s="382"/>
      <c r="M455" s="382"/>
      <c r="N455" s="382"/>
      <c r="O455" s="382"/>
      <c r="P455" s="382"/>
      <c r="Q455" s="382"/>
      <c r="R455" s="383"/>
    </row>
    <row r="456" spans="1:18" x14ac:dyDescent="0.35">
      <c r="A456" s="381"/>
      <c r="B456" s="382"/>
      <c r="C456" s="382"/>
      <c r="D456" s="382"/>
      <c r="E456" s="382"/>
      <c r="F456" s="382"/>
      <c r="G456" s="382"/>
      <c r="H456" s="382"/>
      <c r="I456" s="383"/>
      <c r="J456" s="381"/>
      <c r="K456" s="382"/>
      <c r="L456" s="382"/>
      <c r="M456" s="382"/>
      <c r="N456" s="382"/>
      <c r="O456" s="382"/>
      <c r="P456" s="382"/>
      <c r="Q456" s="382"/>
      <c r="R456" s="383"/>
    </row>
    <row r="457" spans="1:18" x14ac:dyDescent="0.35">
      <c r="A457" s="381"/>
      <c r="B457" s="382"/>
      <c r="C457" s="382"/>
      <c r="D457" s="382"/>
      <c r="E457" s="382"/>
      <c r="F457" s="382"/>
      <c r="G457" s="382"/>
      <c r="H457" s="382"/>
      <c r="I457" s="383"/>
      <c r="J457" s="381"/>
      <c r="K457" s="382"/>
      <c r="L457" s="382"/>
      <c r="M457" s="382"/>
      <c r="N457" s="382"/>
      <c r="O457" s="382"/>
      <c r="P457" s="382"/>
      <c r="Q457" s="382"/>
      <c r="R457" s="383"/>
    </row>
    <row r="458" spans="1:18" x14ac:dyDescent="0.35">
      <c r="A458" s="381"/>
      <c r="B458" s="382"/>
      <c r="C458" s="382"/>
      <c r="D458" s="382"/>
      <c r="E458" s="382"/>
      <c r="F458" s="382"/>
      <c r="G458" s="382"/>
      <c r="H458" s="382"/>
      <c r="I458" s="383"/>
      <c r="J458" s="381"/>
      <c r="K458" s="382"/>
      <c r="L458" s="382"/>
      <c r="M458" s="382"/>
      <c r="N458" s="382"/>
      <c r="O458" s="382"/>
      <c r="P458" s="382"/>
      <c r="Q458" s="382"/>
      <c r="R458" s="383"/>
    </row>
    <row r="459" spans="1:18" x14ac:dyDescent="0.35">
      <c r="A459" s="381"/>
      <c r="B459" s="382"/>
      <c r="C459" s="382"/>
      <c r="D459" s="382"/>
      <c r="E459" s="382"/>
      <c r="F459" s="382"/>
      <c r="G459" s="382"/>
      <c r="H459" s="382"/>
      <c r="I459" s="383"/>
      <c r="J459" s="381"/>
      <c r="K459" s="382"/>
      <c r="L459" s="382"/>
      <c r="M459" s="382"/>
      <c r="N459" s="382"/>
      <c r="O459" s="382"/>
      <c r="P459" s="382"/>
      <c r="Q459" s="382"/>
      <c r="R459" s="383"/>
    </row>
    <row r="460" spans="1:18" x14ac:dyDescent="0.35">
      <c r="A460" s="381"/>
      <c r="B460" s="382"/>
      <c r="C460" s="382"/>
      <c r="D460" s="382"/>
      <c r="E460" s="382"/>
      <c r="F460" s="382"/>
      <c r="G460" s="382"/>
      <c r="H460" s="382"/>
      <c r="I460" s="383"/>
      <c r="J460" s="381"/>
      <c r="K460" s="382"/>
      <c r="L460" s="382"/>
      <c r="M460" s="382"/>
      <c r="N460" s="382"/>
      <c r="O460" s="382"/>
      <c r="P460" s="382"/>
      <c r="Q460" s="382"/>
      <c r="R460" s="383"/>
    </row>
    <row r="461" spans="1:18" x14ac:dyDescent="0.35">
      <c r="A461" s="381"/>
      <c r="B461" s="382"/>
      <c r="C461" s="382"/>
      <c r="D461" s="382"/>
      <c r="E461" s="382"/>
      <c r="F461" s="382"/>
      <c r="G461" s="382"/>
      <c r="H461" s="382"/>
      <c r="I461" s="383"/>
      <c r="J461" s="381"/>
      <c r="K461" s="382"/>
      <c r="L461" s="382"/>
      <c r="M461" s="382"/>
      <c r="N461" s="382"/>
      <c r="O461" s="382"/>
      <c r="P461" s="382"/>
      <c r="Q461" s="382"/>
      <c r="R461" s="383"/>
    </row>
    <row r="462" spans="1:18" x14ac:dyDescent="0.35">
      <c r="A462" s="381"/>
      <c r="B462" s="382"/>
      <c r="C462" s="382"/>
      <c r="D462" s="382"/>
      <c r="E462" s="382"/>
      <c r="F462" s="382"/>
      <c r="G462" s="382"/>
      <c r="H462" s="382"/>
      <c r="I462" s="383"/>
      <c r="J462" s="381"/>
      <c r="K462" s="382"/>
      <c r="L462" s="382"/>
      <c r="M462" s="382"/>
      <c r="N462" s="382"/>
      <c r="O462" s="382"/>
      <c r="P462" s="382"/>
      <c r="Q462" s="382"/>
      <c r="R462" s="383"/>
    </row>
    <row r="463" spans="1:18" x14ac:dyDescent="0.35">
      <c r="A463" s="381"/>
      <c r="B463" s="382"/>
      <c r="C463" s="382"/>
      <c r="D463" s="382"/>
      <c r="E463" s="382"/>
      <c r="F463" s="382"/>
      <c r="G463" s="382"/>
      <c r="H463" s="382"/>
      <c r="I463" s="383"/>
      <c r="J463" s="381"/>
      <c r="K463" s="382"/>
      <c r="L463" s="382"/>
      <c r="M463" s="382"/>
      <c r="N463" s="382"/>
      <c r="O463" s="382"/>
      <c r="P463" s="382"/>
      <c r="Q463" s="382"/>
      <c r="R463" s="383"/>
    </row>
    <row r="464" spans="1:18" x14ac:dyDescent="0.35">
      <c r="A464" s="381"/>
      <c r="B464" s="382"/>
      <c r="C464" s="382"/>
      <c r="D464" s="382"/>
      <c r="E464" s="382"/>
      <c r="F464" s="382"/>
      <c r="G464" s="382"/>
      <c r="H464" s="382"/>
      <c r="I464" s="383"/>
      <c r="J464" s="381"/>
      <c r="K464" s="382"/>
      <c r="L464" s="382"/>
      <c r="M464" s="382"/>
      <c r="N464" s="382"/>
      <c r="O464" s="382"/>
      <c r="P464" s="382"/>
      <c r="Q464" s="382"/>
      <c r="R464" s="383"/>
    </row>
    <row r="465" spans="1:18" x14ac:dyDescent="0.35">
      <c r="A465" s="381"/>
      <c r="B465" s="382"/>
      <c r="C465" s="382"/>
      <c r="D465" s="382"/>
      <c r="E465" s="382"/>
      <c r="F465" s="382"/>
      <c r="G465" s="382"/>
      <c r="H465" s="382"/>
      <c r="I465" s="383"/>
      <c r="J465" s="381"/>
      <c r="K465" s="382"/>
      <c r="L465" s="382"/>
      <c r="M465" s="382"/>
      <c r="N465" s="382"/>
      <c r="O465" s="382"/>
      <c r="P465" s="382"/>
      <c r="Q465" s="382"/>
      <c r="R465" s="383"/>
    </row>
    <row r="466" spans="1:18" x14ac:dyDescent="0.35">
      <c r="A466" s="381"/>
      <c r="B466" s="382"/>
      <c r="C466" s="382"/>
      <c r="D466" s="382"/>
      <c r="E466" s="382"/>
      <c r="F466" s="382"/>
      <c r="G466" s="382"/>
      <c r="H466" s="382"/>
      <c r="I466" s="383"/>
      <c r="J466" s="381"/>
      <c r="K466" s="382"/>
      <c r="L466" s="382"/>
      <c r="M466" s="382"/>
      <c r="N466" s="382"/>
      <c r="O466" s="382"/>
      <c r="P466" s="382"/>
      <c r="Q466" s="382"/>
      <c r="R466" s="383"/>
    </row>
    <row r="467" spans="1:18" x14ac:dyDescent="0.35">
      <c r="A467" s="381"/>
      <c r="B467" s="382"/>
      <c r="C467" s="382"/>
      <c r="D467" s="382"/>
      <c r="E467" s="382"/>
      <c r="F467" s="382"/>
      <c r="G467" s="382"/>
      <c r="H467" s="382"/>
      <c r="I467" s="383"/>
      <c r="J467" s="381"/>
      <c r="K467" s="382"/>
      <c r="L467" s="382"/>
      <c r="M467" s="382"/>
      <c r="N467" s="382"/>
      <c r="O467" s="382"/>
      <c r="P467" s="382"/>
      <c r="Q467" s="382"/>
      <c r="R467" s="383"/>
    </row>
    <row r="468" spans="1:18" x14ac:dyDescent="0.35">
      <c r="A468" s="381"/>
      <c r="B468" s="382"/>
      <c r="C468" s="382"/>
      <c r="D468" s="382"/>
      <c r="E468" s="382"/>
      <c r="F468" s="382"/>
      <c r="G468" s="382"/>
      <c r="H468" s="382"/>
      <c r="I468" s="383"/>
      <c r="J468" s="381"/>
      <c r="K468" s="382"/>
      <c r="L468" s="382"/>
      <c r="M468" s="382"/>
      <c r="N468" s="382"/>
      <c r="O468" s="382"/>
      <c r="P468" s="382"/>
      <c r="Q468" s="382"/>
      <c r="R468" s="383"/>
    </row>
    <row r="469" spans="1:18" x14ac:dyDescent="0.35">
      <c r="A469" s="381"/>
      <c r="B469" s="382"/>
      <c r="C469" s="382"/>
      <c r="D469" s="382"/>
      <c r="E469" s="382"/>
      <c r="F469" s="382"/>
      <c r="G469" s="382"/>
      <c r="H469" s="382"/>
      <c r="I469" s="383"/>
      <c r="J469" s="381"/>
      <c r="K469" s="382"/>
      <c r="L469" s="382"/>
      <c r="M469" s="382"/>
      <c r="N469" s="382"/>
      <c r="O469" s="382"/>
      <c r="P469" s="382"/>
      <c r="Q469" s="382"/>
      <c r="R469" s="383"/>
    </row>
    <row r="470" spans="1:18" x14ac:dyDescent="0.35">
      <c r="A470" s="381"/>
      <c r="B470" s="382"/>
      <c r="C470" s="382"/>
      <c r="D470" s="382"/>
      <c r="E470" s="382"/>
      <c r="F470" s="382"/>
      <c r="G470" s="382"/>
      <c r="H470" s="382"/>
      <c r="I470" s="383"/>
      <c r="J470" s="381"/>
      <c r="K470" s="382"/>
      <c r="L470" s="382"/>
      <c r="M470" s="382"/>
      <c r="N470" s="382"/>
      <c r="O470" s="382"/>
      <c r="P470" s="382"/>
      <c r="Q470" s="382"/>
      <c r="R470" s="383"/>
    </row>
    <row r="471" spans="1:18" x14ac:dyDescent="0.35">
      <c r="A471" s="381"/>
      <c r="B471" s="382"/>
      <c r="C471" s="382"/>
      <c r="D471" s="382"/>
      <c r="E471" s="382"/>
      <c r="F471" s="382"/>
      <c r="G471" s="382"/>
      <c r="H471" s="382"/>
      <c r="I471" s="383"/>
      <c r="J471" s="381"/>
      <c r="K471" s="382"/>
      <c r="L471" s="382"/>
      <c r="M471" s="382"/>
      <c r="N471" s="382"/>
      <c r="O471" s="382"/>
      <c r="P471" s="382"/>
      <c r="Q471" s="382"/>
      <c r="R471" s="383"/>
    </row>
    <row r="472" spans="1:18" x14ac:dyDescent="0.35">
      <c r="A472" s="381"/>
      <c r="B472" s="382"/>
      <c r="C472" s="382"/>
      <c r="D472" s="382"/>
      <c r="E472" s="382"/>
      <c r="F472" s="382"/>
      <c r="G472" s="382"/>
      <c r="H472" s="382"/>
      <c r="I472" s="383"/>
      <c r="J472" s="381"/>
      <c r="K472" s="382"/>
      <c r="L472" s="382"/>
      <c r="M472" s="382"/>
      <c r="N472" s="382"/>
      <c r="O472" s="382"/>
      <c r="P472" s="382"/>
      <c r="Q472" s="382"/>
      <c r="R472" s="383"/>
    </row>
    <row r="473" spans="1:18" x14ac:dyDescent="0.35">
      <c r="A473" s="381"/>
      <c r="B473" s="382"/>
      <c r="C473" s="382"/>
      <c r="D473" s="382"/>
      <c r="E473" s="382"/>
      <c r="F473" s="382"/>
      <c r="G473" s="382"/>
      <c r="H473" s="382"/>
      <c r="I473" s="383"/>
      <c r="J473" s="381"/>
      <c r="K473" s="382"/>
      <c r="L473" s="382"/>
      <c r="M473" s="382"/>
      <c r="N473" s="382"/>
      <c r="O473" s="382"/>
      <c r="P473" s="382"/>
      <c r="Q473" s="382"/>
      <c r="R473" s="383"/>
    </row>
    <row r="474" spans="1:18" x14ac:dyDescent="0.35">
      <c r="A474" s="381"/>
      <c r="B474" s="382"/>
      <c r="C474" s="382"/>
      <c r="D474" s="382"/>
      <c r="E474" s="382"/>
      <c r="F474" s="382"/>
      <c r="G474" s="382"/>
      <c r="H474" s="382"/>
      <c r="I474" s="383"/>
      <c r="J474" s="381"/>
      <c r="K474" s="382"/>
      <c r="L474" s="382"/>
      <c r="M474" s="382"/>
      <c r="N474" s="382"/>
      <c r="O474" s="382"/>
      <c r="P474" s="382"/>
      <c r="Q474" s="382"/>
      <c r="R474" s="383"/>
    </row>
    <row r="475" spans="1:18" x14ac:dyDescent="0.35">
      <c r="A475" s="381"/>
      <c r="B475" s="382"/>
      <c r="C475" s="382"/>
      <c r="D475" s="382"/>
      <c r="E475" s="382"/>
      <c r="F475" s="382"/>
      <c r="G475" s="382"/>
      <c r="H475" s="382"/>
      <c r="I475" s="383"/>
      <c r="J475" s="381"/>
      <c r="K475" s="382"/>
      <c r="L475" s="382"/>
      <c r="M475" s="382"/>
      <c r="N475" s="382"/>
      <c r="O475" s="382"/>
      <c r="P475" s="382"/>
      <c r="Q475" s="382"/>
      <c r="R475" s="383"/>
    </row>
    <row r="476" spans="1:18" x14ac:dyDescent="0.35">
      <c r="A476" s="381"/>
      <c r="B476" s="382"/>
      <c r="C476" s="382"/>
      <c r="D476" s="382"/>
      <c r="E476" s="382"/>
      <c r="F476" s="382"/>
      <c r="G476" s="382"/>
      <c r="H476" s="382"/>
      <c r="I476" s="383"/>
      <c r="J476" s="381"/>
      <c r="K476" s="382"/>
      <c r="L476" s="382"/>
      <c r="M476" s="382"/>
      <c r="N476" s="382"/>
      <c r="O476" s="382"/>
      <c r="P476" s="382"/>
      <c r="Q476" s="382"/>
      <c r="R476" s="383"/>
    </row>
    <row r="477" spans="1:18" x14ac:dyDescent="0.35">
      <c r="A477" s="381"/>
      <c r="B477" s="382"/>
      <c r="C477" s="382"/>
      <c r="D477" s="382"/>
      <c r="E477" s="382"/>
      <c r="F477" s="382"/>
      <c r="G477" s="382"/>
      <c r="H477" s="382"/>
      <c r="I477" s="383"/>
      <c r="J477" s="381"/>
      <c r="K477" s="382"/>
      <c r="L477" s="382"/>
      <c r="M477" s="382"/>
      <c r="N477" s="382"/>
      <c r="O477" s="382"/>
      <c r="P477" s="382"/>
      <c r="Q477" s="382"/>
      <c r="R477" s="383"/>
    </row>
    <row r="478" spans="1:18" x14ac:dyDescent="0.35">
      <c r="A478" s="381"/>
      <c r="B478" s="382"/>
      <c r="C478" s="382"/>
      <c r="D478" s="382"/>
      <c r="E478" s="382"/>
      <c r="F478" s="382"/>
      <c r="G478" s="382"/>
      <c r="H478" s="382"/>
      <c r="I478" s="383"/>
      <c r="J478" s="381"/>
      <c r="K478" s="382"/>
      <c r="L478" s="382"/>
      <c r="M478" s="382"/>
      <c r="N478" s="382"/>
      <c r="O478" s="382"/>
      <c r="P478" s="382"/>
      <c r="Q478" s="382"/>
      <c r="R478" s="383"/>
    </row>
    <row r="479" spans="1:18" x14ac:dyDescent="0.35">
      <c r="A479" s="381"/>
      <c r="B479" s="382"/>
      <c r="C479" s="382"/>
      <c r="D479" s="382"/>
      <c r="E479" s="382"/>
      <c r="F479" s="382"/>
      <c r="G479" s="382"/>
      <c r="H479" s="382"/>
      <c r="I479" s="383"/>
      <c r="J479" s="381"/>
      <c r="K479" s="382"/>
      <c r="L479" s="382"/>
      <c r="M479" s="382"/>
      <c r="N479" s="382"/>
      <c r="O479" s="382"/>
      <c r="P479" s="382"/>
      <c r="Q479" s="382"/>
      <c r="R479" s="383"/>
    </row>
    <row r="480" spans="1:18" x14ac:dyDescent="0.35">
      <c r="A480" s="381"/>
      <c r="B480" s="382"/>
      <c r="C480" s="382"/>
      <c r="D480" s="382"/>
      <c r="E480" s="382"/>
      <c r="F480" s="382"/>
      <c r="G480" s="382"/>
      <c r="H480" s="382"/>
      <c r="I480" s="383"/>
      <c r="J480" s="381"/>
      <c r="K480" s="382"/>
      <c r="L480" s="382"/>
      <c r="M480" s="382"/>
      <c r="N480" s="382"/>
      <c r="O480" s="382"/>
      <c r="P480" s="382"/>
      <c r="Q480" s="382"/>
      <c r="R480" s="383"/>
    </row>
    <row r="481" spans="1:18" x14ac:dyDescent="0.35">
      <c r="A481" s="381"/>
      <c r="B481" s="382"/>
      <c r="C481" s="382"/>
      <c r="D481" s="382"/>
      <c r="E481" s="382"/>
      <c r="F481" s="382"/>
      <c r="G481" s="382"/>
      <c r="H481" s="382"/>
      <c r="I481" s="383"/>
      <c r="J481" s="381"/>
      <c r="K481" s="382"/>
      <c r="L481" s="382"/>
      <c r="M481" s="382"/>
      <c r="N481" s="382"/>
      <c r="O481" s="382"/>
      <c r="P481" s="382"/>
      <c r="Q481" s="382"/>
      <c r="R481" s="383"/>
    </row>
    <row r="482" spans="1:18" x14ac:dyDescent="0.35">
      <c r="A482" s="381"/>
      <c r="B482" s="382"/>
      <c r="C482" s="382"/>
      <c r="D482" s="382"/>
      <c r="E482" s="382"/>
      <c r="F482" s="382"/>
      <c r="G482" s="382"/>
      <c r="H482" s="382"/>
      <c r="I482" s="383"/>
      <c r="J482" s="381"/>
      <c r="K482" s="382"/>
      <c r="L482" s="382"/>
      <c r="M482" s="382"/>
      <c r="N482" s="382"/>
      <c r="O482" s="382"/>
      <c r="P482" s="382"/>
      <c r="Q482" s="382"/>
      <c r="R482" s="383"/>
    </row>
    <row r="483" spans="1:18" x14ac:dyDescent="0.35">
      <c r="A483" s="381"/>
      <c r="B483" s="382"/>
      <c r="C483" s="382"/>
      <c r="D483" s="382"/>
      <c r="E483" s="382"/>
      <c r="F483" s="382"/>
      <c r="G483" s="382"/>
      <c r="H483" s="382"/>
      <c r="I483" s="383"/>
      <c r="J483" s="381"/>
      <c r="K483" s="382"/>
      <c r="L483" s="382"/>
      <c r="M483" s="382"/>
      <c r="N483" s="382"/>
      <c r="O483" s="382"/>
      <c r="P483" s="382"/>
      <c r="Q483" s="382"/>
      <c r="R483" s="383"/>
    </row>
    <row r="484" spans="1:18" x14ac:dyDescent="0.35">
      <c r="A484" s="381"/>
      <c r="B484" s="382"/>
      <c r="C484" s="382"/>
      <c r="D484" s="382"/>
      <c r="E484" s="382"/>
      <c r="F484" s="382"/>
      <c r="G484" s="382"/>
      <c r="H484" s="382"/>
      <c r="I484" s="383"/>
      <c r="J484" s="381"/>
      <c r="K484" s="382"/>
      <c r="L484" s="382"/>
      <c r="M484" s="382"/>
      <c r="N484" s="382"/>
      <c r="O484" s="382"/>
      <c r="P484" s="382"/>
      <c r="Q484" s="382"/>
      <c r="R484" s="383"/>
    </row>
    <row r="485" spans="1:18" x14ac:dyDescent="0.35">
      <c r="A485" s="381"/>
      <c r="B485" s="382"/>
      <c r="C485" s="382"/>
      <c r="D485" s="382"/>
      <c r="E485" s="382"/>
      <c r="F485" s="382"/>
      <c r="G485" s="382"/>
      <c r="H485" s="382"/>
      <c r="I485" s="383"/>
      <c r="J485" s="381"/>
      <c r="K485" s="382"/>
      <c r="L485" s="382"/>
      <c r="M485" s="382"/>
      <c r="N485" s="382"/>
      <c r="O485" s="382"/>
      <c r="P485" s="382"/>
      <c r="Q485" s="382"/>
      <c r="R485" s="383"/>
    </row>
    <row r="486" spans="1:18" x14ac:dyDescent="0.35">
      <c r="A486" s="381"/>
      <c r="B486" s="382"/>
      <c r="C486" s="382"/>
      <c r="D486" s="382"/>
      <c r="E486" s="382"/>
      <c r="F486" s="382"/>
      <c r="G486" s="382"/>
      <c r="H486" s="382"/>
      <c r="I486" s="383"/>
      <c r="J486" s="381"/>
      <c r="K486" s="382"/>
      <c r="L486" s="382"/>
      <c r="M486" s="382"/>
      <c r="N486" s="382"/>
      <c r="O486" s="382"/>
      <c r="P486" s="382"/>
      <c r="Q486" s="382"/>
      <c r="R486" s="383"/>
    </row>
    <row r="487" spans="1:18" x14ac:dyDescent="0.35">
      <c r="A487" s="381"/>
      <c r="B487" s="382"/>
      <c r="C487" s="382"/>
      <c r="D487" s="382"/>
      <c r="E487" s="382"/>
      <c r="F487" s="382"/>
      <c r="G487" s="382"/>
      <c r="H487" s="382"/>
      <c r="I487" s="383"/>
      <c r="J487" s="381"/>
      <c r="K487" s="382"/>
      <c r="L487" s="382"/>
      <c r="M487" s="382"/>
      <c r="N487" s="382"/>
      <c r="O487" s="382"/>
      <c r="P487" s="382"/>
      <c r="Q487" s="382"/>
      <c r="R487" s="383"/>
    </row>
    <row r="488" spans="1:18" x14ac:dyDescent="0.35">
      <c r="A488" s="381"/>
      <c r="B488" s="382"/>
      <c r="C488" s="382"/>
      <c r="D488" s="382"/>
      <c r="E488" s="382"/>
      <c r="F488" s="382"/>
      <c r="G488" s="382"/>
      <c r="H488" s="382"/>
      <c r="I488" s="383"/>
      <c r="J488" s="381"/>
      <c r="K488" s="382"/>
      <c r="L488" s="382"/>
      <c r="M488" s="382"/>
      <c r="N488" s="382"/>
      <c r="O488" s="382"/>
      <c r="P488" s="382"/>
      <c r="Q488" s="382"/>
      <c r="R488" s="383"/>
    </row>
    <row r="489" spans="1:18" x14ac:dyDescent="0.35">
      <c r="A489" s="381"/>
      <c r="B489" s="382"/>
      <c r="C489" s="382"/>
      <c r="D489" s="382"/>
      <c r="E489" s="382"/>
      <c r="F489" s="382"/>
      <c r="G489" s="382"/>
      <c r="H489" s="382"/>
      <c r="I489" s="383"/>
      <c r="J489" s="381"/>
      <c r="K489" s="382"/>
      <c r="L489" s="382"/>
      <c r="M489" s="382"/>
      <c r="N489" s="382"/>
      <c r="O489" s="382"/>
      <c r="P489" s="382"/>
      <c r="Q489" s="382"/>
      <c r="R489" s="383"/>
    </row>
    <row r="490" spans="1:18" x14ac:dyDescent="0.35">
      <c r="A490" s="381"/>
      <c r="B490" s="382"/>
      <c r="C490" s="382"/>
      <c r="D490" s="382"/>
      <c r="E490" s="382"/>
      <c r="F490" s="382"/>
      <c r="G490" s="382"/>
      <c r="H490" s="382"/>
      <c r="I490" s="383"/>
      <c r="J490" s="381"/>
      <c r="K490" s="382"/>
      <c r="L490" s="382"/>
      <c r="M490" s="382"/>
      <c r="N490" s="382"/>
      <c r="O490" s="382"/>
      <c r="P490" s="382"/>
      <c r="Q490" s="382"/>
      <c r="R490" s="383"/>
    </row>
    <row r="491" spans="1:18" x14ac:dyDescent="0.35">
      <c r="A491" s="381"/>
      <c r="B491" s="382"/>
      <c r="C491" s="382"/>
      <c r="D491" s="382"/>
      <c r="E491" s="382"/>
      <c r="F491" s="382"/>
      <c r="G491" s="382"/>
      <c r="H491" s="382"/>
      <c r="I491" s="383"/>
      <c r="J491" s="381"/>
      <c r="K491" s="382"/>
      <c r="L491" s="382"/>
      <c r="M491" s="382"/>
      <c r="N491" s="382"/>
      <c r="O491" s="382"/>
      <c r="P491" s="382"/>
      <c r="Q491" s="382"/>
      <c r="R491" s="383"/>
    </row>
    <row r="492" spans="1:18" x14ac:dyDescent="0.35">
      <c r="A492" s="381"/>
      <c r="B492" s="382"/>
      <c r="C492" s="382"/>
      <c r="D492" s="382"/>
      <c r="E492" s="382"/>
      <c r="F492" s="382"/>
      <c r="G492" s="382"/>
      <c r="H492" s="382"/>
      <c r="I492" s="383"/>
      <c r="J492" s="381"/>
      <c r="K492" s="382"/>
      <c r="L492" s="382"/>
      <c r="M492" s="382"/>
      <c r="N492" s="382"/>
      <c r="O492" s="382"/>
      <c r="P492" s="382"/>
      <c r="Q492" s="382"/>
      <c r="R492" s="383"/>
    </row>
    <row r="493" spans="1:18" x14ac:dyDescent="0.35">
      <c r="A493" s="381"/>
      <c r="B493" s="382"/>
      <c r="C493" s="382"/>
      <c r="D493" s="382"/>
      <c r="E493" s="382"/>
      <c r="F493" s="382"/>
      <c r="G493" s="382"/>
      <c r="H493" s="382"/>
      <c r="I493" s="383"/>
      <c r="J493" s="381"/>
      <c r="K493" s="382"/>
      <c r="L493" s="382"/>
      <c r="M493" s="382"/>
      <c r="N493" s="382"/>
      <c r="O493" s="382"/>
      <c r="P493" s="382"/>
      <c r="Q493" s="382"/>
      <c r="R493" s="383"/>
    </row>
    <row r="494" spans="1:18" x14ac:dyDescent="0.35">
      <c r="A494" s="381"/>
      <c r="B494" s="382"/>
      <c r="C494" s="382"/>
      <c r="D494" s="382"/>
      <c r="E494" s="382"/>
      <c r="F494" s="382"/>
      <c r="G494" s="382"/>
      <c r="H494" s="382"/>
      <c r="I494" s="383"/>
      <c r="J494" s="381"/>
      <c r="K494" s="382"/>
      <c r="L494" s="382"/>
      <c r="M494" s="382"/>
      <c r="N494" s="382"/>
      <c r="O494" s="382"/>
      <c r="P494" s="382"/>
      <c r="Q494" s="382"/>
      <c r="R494" s="383"/>
    </row>
    <row r="495" spans="1:18" x14ac:dyDescent="0.35">
      <c r="A495" s="381"/>
      <c r="B495" s="382"/>
      <c r="C495" s="382"/>
      <c r="D495" s="382"/>
      <c r="E495" s="382"/>
      <c r="F495" s="382"/>
      <c r="G495" s="382"/>
      <c r="H495" s="382"/>
      <c r="I495" s="383"/>
      <c r="J495" s="381"/>
      <c r="K495" s="382"/>
      <c r="L495" s="382"/>
      <c r="M495" s="382"/>
      <c r="N495" s="382"/>
      <c r="O495" s="382"/>
      <c r="P495" s="382"/>
      <c r="Q495" s="382"/>
      <c r="R495" s="383"/>
    </row>
    <row r="496" spans="1:18" x14ac:dyDescent="0.35">
      <c r="A496" s="381"/>
      <c r="B496" s="382"/>
      <c r="C496" s="382"/>
      <c r="D496" s="382"/>
      <c r="E496" s="382"/>
      <c r="F496" s="382"/>
      <c r="G496" s="382"/>
      <c r="H496" s="382"/>
      <c r="I496" s="383"/>
      <c r="J496" s="381"/>
      <c r="K496" s="382"/>
      <c r="L496" s="382"/>
      <c r="M496" s="382"/>
      <c r="N496" s="382"/>
      <c r="O496" s="382"/>
      <c r="P496" s="382"/>
      <c r="Q496" s="382"/>
      <c r="R496" s="383"/>
    </row>
    <row r="497" spans="1:18" x14ac:dyDescent="0.35">
      <c r="A497" s="381"/>
      <c r="B497" s="382"/>
      <c r="C497" s="382"/>
      <c r="D497" s="382"/>
      <c r="E497" s="382"/>
      <c r="F497" s="382"/>
      <c r="G497" s="382"/>
      <c r="H497" s="382"/>
      <c r="I497" s="383"/>
      <c r="J497" s="381"/>
      <c r="K497" s="382"/>
      <c r="L497" s="382"/>
      <c r="M497" s="382"/>
      <c r="N497" s="382"/>
      <c r="O497" s="382"/>
      <c r="P497" s="382"/>
      <c r="Q497" s="382"/>
      <c r="R497" s="383"/>
    </row>
    <row r="498" spans="1:18" x14ac:dyDescent="0.35">
      <c r="A498" s="381"/>
      <c r="B498" s="382"/>
      <c r="C498" s="382"/>
      <c r="D498" s="382"/>
      <c r="E498" s="382"/>
      <c r="F498" s="382"/>
      <c r="G498" s="382"/>
      <c r="H498" s="382"/>
      <c r="I498" s="383"/>
      <c r="J498" s="381"/>
      <c r="K498" s="382"/>
      <c r="L498" s="382"/>
      <c r="M498" s="382"/>
      <c r="N498" s="382"/>
      <c r="O498" s="382"/>
      <c r="P498" s="382"/>
      <c r="Q498" s="382"/>
      <c r="R498" s="383"/>
    </row>
    <row r="499" spans="1:18" x14ac:dyDescent="0.35">
      <c r="A499" s="381"/>
      <c r="B499" s="382"/>
      <c r="C499" s="382"/>
      <c r="D499" s="382"/>
      <c r="E499" s="382"/>
      <c r="F499" s="382"/>
      <c r="G499" s="382"/>
      <c r="H499" s="382"/>
      <c r="I499" s="383"/>
      <c r="J499" s="381"/>
      <c r="K499" s="382"/>
      <c r="L499" s="382"/>
      <c r="M499" s="382"/>
      <c r="N499" s="382"/>
      <c r="O499" s="382"/>
      <c r="P499" s="382"/>
      <c r="Q499" s="382"/>
      <c r="R499" s="383"/>
    </row>
    <row r="500" spans="1:18" x14ac:dyDescent="0.35">
      <c r="A500" s="381"/>
      <c r="B500" s="382"/>
      <c r="C500" s="382"/>
      <c r="D500" s="382"/>
      <c r="E500" s="382"/>
      <c r="F500" s="382"/>
      <c r="G500" s="382"/>
      <c r="H500" s="382"/>
      <c r="I500" s="383"/>
      <c r="J500" s="381"/>
      <c r="K500" s="382"/>
      <c r="L500" s="382"/>
      <c r="M500" s="382"/>
      <c r="N500" s="382"/>
      <c r="O500" s="382"/>
      <c r="P500" s="382"/>
      <c r="Q500" s="382"/>
      <c r="R500" s="383"/>
    </row>
    <row r="501" spans="1:18" x14ac:dyDescent="0.35">
      <c r="A501" s="381"/>
      <c r="B501" s="382"/>
      <c r="C501" s="382"/>
      <c r="D501" s="382"/>
      <c r="E501" s="382"/>
      <c r="F501" s="382"/>
      <c r="G501" s="382"/>
      <c r="H501" s="382"/>
      <c r="I501" s="383"/>
      <c r="J501" s="381"/>
      <c r="K501" s="382"/>
      <c r="L501" s="382"/>
      <c r="M501" s="382"/>
      <c r="N501" s="382"/>
      <c r="O501" s="382"/>
      <c r="P501" s="382"/>
      <c r="Q501" s="382"/>
      <c r="R501" s="383"/>
    </row>
    <row r="502" spans="1:18" x14ac:dyDescent="0.35">
      <c r="A502" s="381"/>
      <c r="B502" s="382"/>
      <c r="C502" s="382"/>
      <c r="D502" s="382"/>
      <c r="E502" s="382"/>
      <c r="F502" s="382"/>
      <c r="G502" s="382"/>
      <c r="H502" s="382"/>
      <c r="I502" s="383"/>
      <c r="J502" s="381"/>
      <c r="K502" s="382"/>
      <c r="L502" s="382"/>
      <c r="M502" s="382"/>
      <c r="N502" s="382"/>
      <c r="O502" s="382"/>
      <c r="P502" s="382"/>
      <c r="Q502" s="382"/>
      <c r="R502" s="383"/>
    </row>
    <row r="503" spans="1:18" x14ac:dyDescent="0.35">
      <c r="A503" s="381"/>
      <c r="B503" s="382"/>
      <c r="C503" s="382"/>
      <c r="D503" s="382"/>
      <c r="E503" s="382"/>
      <c r="F503" s="382"/>
      <c r="G503" s="382"/>
      <c r="H503" s="382"/>
      <c r="I503" s="383"/>
      <c r="J503" s="381"/>
      <c r="K503" s="382"/>
      <c r="L503" s="382"/>
      <c r="M503" s="382"/>
      <c r="N503" s="382"/>
      <c r="O503" s="382"/>
      <c r="P503" s="382"/>
      <c r="Q503" s="382"/>
      <c r="R503" s="383"/>
    </row>
    <row r="504" spans="1:18" x14ac:dyDescent="0.35">
      <c r="A504" s="381"/>
      <c r="B504" s="382"/>
      <c r="C504" s="382"/>
      <c r="D504" s="382"/>
      <c r="E504" s="382"/>
      <c r="F504" s="382"/>
      <c r="G504" s="382"/>
      <c r="H504" s="382"/>
      <c r="I504" s="383"/>
      <c r="J504" s="381"/>
      <c r="K504" s="382"/>
      <c r="L504" s="382"/>
      <c r="M504" s="382"/>
      <c r="N504" s="382"/>
      <c r="O504" s="382"/>
      <c r="P504" s="382"/>
      <c r="Q504" s="382"/>
      <c r="R504" s="383"/>
    </row>
    <row r="505" spans="1:18" x14ac:dyDescent="0.35">
      <c r="A505" s="381"/>
      <c r="B505" s="382"/>
      <c r="C505" s="382"/>
      <c r="D505" s="382"/>
      <c r="E505" s="382"/>
      <c r="F505" s="382"/>
      <c r="G505" s="382"/>
      <c r="H505" s="382"/>
      <c r="I505" s="383"/>
      <c r="J505" s="381"/>
      <c r="K505" s="382"/>
      <c r="L505" s="382"/>
      <c r="M505" s="382"/>
      <c r="N505" s="382"/>
      <c r="O505" s="382"/>
      <c r="P505" s="382"/>
      <c r="Q505" s="382"/>
      <c r="R505" s="383"/>
    </row>
    <row r="506" spans="1:18" x14ac:dyDescent="0.35">
      <c r="A506" s="381"/>
      <c r="B506" s="382"/>
      <c r="C506" s="382"/>
      <c r="D506" s="382"/>
      <c r="E506" s="382"/>
      <c r="F506" s="382"/>
      <c r="G506" s="382"/>
      <c r="H506" s="382"/>
      <c r="I506" s="383"/>
      <c r="J506" s="381"/>
      <c r="K506" s="382"/>
      <c r="L506" s="382"/>
      <c r="M506" s="382"/>
      <c r="N506" s="382"/>
      <c r="O506" s="382"/>
      <c r="P506" s="382"/>
      <c r="Q506" s="382"/>
      <c r="R506" s="383"/>
    </row>
    <row r="507" spans="1:18" x14ac:dyDescent="0.35">
      <c r="A507" s="381"/>
      <c r="B507" s="382"/>
      <c r="C507" s="382"/>
      <c r="D507" s="382"/>
      <c r="E507" s="382"/>
      <c r="F507" s="382"/>
      <c r="G507" s="382"/>
      <c r="H507" s="382"/>
      <c r="I507" s="383"/>
      <c r="J507" s="381"/>
      <c r="K507" s="382"/>
      <c r="L507" s="382"/>
      <c r="M507" s="382"/>
      <c r="N507" s="382"/>
      <c r="O507" s="382"/>
      <c r="P507" s="382"/>
      <c r="Q507" s="382"/>
      <c r="R507" s="383"/>
    </row>
    <row r="508" spans="1:18" x14ac:dyDescent="0.35">
      <c r="A508" s="381"/>
      <c r="B508" s="382"/>
      <c r="C508" s="382"/>
      <c r="D508" s="382"/>
      <c r="E508" s="382"/>
      <c r="F508" s="382"/>
      <c r="G508" s="382"/>
      <c r="H508" s="382"/>
      <c r="I508" s="383"/>
      <c r="J508" s="381"/>
      <c r="K508" s="382"/>
      <c r="L508" s="382"/>
      <c r="M508" s="382"/>
      <c r="N508" s="382"/>
      <c r="O508" s="382"/>
      <c r="P508" s="382"/>
      <c r="Q508" s="382"/>
      <c r="R508" s="383"/>
    </row>
    <row r="509" spans="1:18" x14ac:dyDescent="0.35">
      <c r="A509" s="381"/>
      <c r="B509" s="382"/>
      <c r="C509" s="382"/>
      <c r="D509" s="382"/>
      <c r="E509" s="382"/>
      <c r="F509" s="382"/>
      <c r="G509" s="382"/>
      <c r="H509" s="382"/>
      <c r="I509" s="383"/>
      <c r="J509" s="381"/>
      <c r="K509" s="382"/>
      <c r="L509" s="382"/>
      <c r="M509" s="382"/>
      <c r="N509" s="382"/>
      <c r="O509" s="382"/>
      <c r="P509" s="382"/>
      <c r="Q509" s="382"/>
      <c r="R509" s="383"/>
    </row>
    <row r="510" spans="1:18" x14ac:dyDescent="0.35">
      <c r="A510" s="381"/>
      <c r="B510" s="382"/>
      <c r="C510" s="382"/>
      <c r="D510" s="382"/>
      <c r="E510" s="382"/>
      <c r="F510" s="382"/>
      <c r="G510" s="382"/>
      <c r="H510" s="382"/>
      <c r="I510" s="383"/>
      <c r="J510" s="381"/>
      <c r="K510" s="382"/>
      <c r="L510" s="382"/>
      <c r="M510" s="382"/>
      <c r="N510" s="382"/>
      <c r="O510" s="382"/>
      <c r="P510" s="382"/>
      <c r="Q510" s="382"/>
      <c r="R510" s="383"/>
    </row>
    <row r="511" spans="1:18" x14ac:dyDescent="0.35">
      <c r="A511" s="381"/>
      <c r="B511" s="382"/>
      <c r="C511" s="382"/>
      <c r="D511" s="382"/>
      <c r="E511" s="382"/>
      <c r="F511" s="382"/>
      <c r="G511" s="382"/>
      <c r="H511" s="382"/>
      <c r="I511" s="383"/>
      <c r="J511" s="381"/>
      <c r="K511" s="382"/>
      <c r="L511" s="382"/>
      <c r="M511" s="382"/>
      <c r="N511" s="382"/>
      <c r="O511" s="382"/>
      <c r="P511" s="382"/>
      <c r="Q511" s="382"/>
      <c r="R511" s="383"/>
    </row>
    <row r="512" spans="1:18" x14ac:dyDescent="0.35">
      <c r="A512" s="381"/>
      <c r="B512" s="382"/>
      <c r="C512" s="382"/>
      <c r="D512" s="382"/>
      <c r="E512" s="382"/>
      <c r="F512" s="382"/>
      <c r="G512" s="382"/>
      <c r="H512" s="382"/>
      <c r="I512" s="383"/>
      <c r="J512" s="381"/>
      <c r="K512" s="382"/>
      <c r="L512" s="382"/>
      <c r="M512" s="382"/>
      <c r="N512" s="382"/>
      <c r="O512" s="382"/>
      <c r="P512" s="382"/>
      <c r="Q512" s="382"/>
      <c r="R512" s="383"/>
    </row>
    <row r="513" spans="1:18" x14ac:dyDescent="0.35">
      <c r="A513" s="381"/>
      <c r="B513" s="382"/>
      <c r="C513" s="382"/>
      <c r="D513" s="382"/>
      <c r="E513" s="382"/>
      <c r="F513" s="382"/>
      <c r="G513" s="382"/>
      <c r="H513" s="382"/>
      <c r="I513" s="383"/>
      <c r="J513" s="381"/>
      <c r="K513" s="382"/>
      <c r="L513" s="382"/>
      <c r="M513" s="382"/>
      <c r="N513" s="382"/>
      <c r="O513" s="382"/>
      <c r="P513" s="382"/>
      <c r="Q513" s="382"/>
      <c r="R513" s="383"/>
    </row>
    <row r="514" spans="1:18" x14ac:dyDescent="0.35">
      <c r="A514" s="381"/>
      <c r="B514" s="382"/>
      <c r="C514" s="382"/>
      <c r="D514" s="382"/>
      <c r="E514" s="382"/>
      <c r="F514" s="382"/>
      <c r="G514" s="382"/>
      <c r="H514" s="382"/>
      <c r="I514" s="383"/>
      <c r="J514" s="381"/>
      <c r="K514" s="382"/>
      <c r="L514" s="382"/>
      <c r="M514" s="382"/>
      <c r="N514" s="382"/>
      <c r="O514" s="382"/>
      <c r="P514" s="382"/>
      <c r="Q514" s="382"/>
      <c r="R514" s="383"/>
    </row>
    <row r="515" spans="1:18" x14ac:dyDescent="0.35">
      <c r="A515" s="381"/>
      <c r="B515" s="382"/>
      <c r="C515" s="382"/>
      <c r="D515" s="382"/>
      <c r="E515" s="382"/>
      <c r="F515" s="382"/>
      <c r="G515" s="382"/>
      <c r="H515" s="382"/>
      <c r="I515" s="383"/>
      <c r="J515" s="381"/>
      <c r="K515" s="382"/>
      <c r="L515" s="382"/>
      <c r="M515" s="382"/>
      <c r="N515" s="382"/>
      <c r="O515" s="382"/>
      <c r="P515" s="382"/>
      <c r="Q515" s="382"/>
      <c r="R515" s="383"/>
    </row>
    <row r="516" spans="1:18" x14ac:dyDescent="0.35">
      <c r="A516" s="381"/>
      <c r="B516" s="382"/>
      <c r="C516" s="382"/>
      <c r="D516" s="382"/>
      <c r="E516" s="382"/>
      <c r="F516" s="382"/>
      <c r="G516" s="382"/>
      <c r="H516" s="382"/>
      <c r="I516" s="383"/>
      <c r="J516" s="381"/>
      <c r="K516" s="382"/>
      <c r="L516" s="382"/>
      <c r="M516" s="382"/>
      <c r="N516" s="382"/>
      <c r="O516" s="382"/>
      <c r="P516" s="382"/>
      <c r="Q516" s="382"/>
      <c r="R516" s="383"/>
    </row>
    <row r="517" spans="1:18" x14ac:dyDescent="0.35">
      <c r="A517" s="381"/>
      <c r="B517" s="382"/>
      <c r="C517" s="382"/>
      <c r="D517" s="382"/>
      <c r="E517" s="382"/>
      <c r="F517" s="382"/>
      <c r="G517" s="382"/>
      <c r="H517" s="382"/>
      <c r="I517" s="383"/>
      <c r="J517" s="381"/>
      <c r="K517" s="382"/>
      <c r="L517" s="382"/>
      <c r="M517" s="382"/>
      <c r="N517" s="382"/>
      <c r="O517" s="382"/>
      <c r="P517" s="382"/>
      <c r="Q517" s="382"/>
      <c r="R517" s="383"/>
    </row>
    <row r="518" spans="1:18" x14ac:dyDescent="0.35">
      <c r="A518" s="381"/>
      <c r="B518" s="382"/>
      <c r="C518" s="382"/>
      <c r="D518" s="382"/>
      <c r="E518" s="382"/>
      <c r="F518" s="382"/>
      <c r="G518" s="382"/>
      <c r="H518" s="382"/>
      <c r="I518" s="383"/>
      <c r="J518" s="381"/>
      <c r="K518" s="382"/>
      <c r="L518" s="382"/>
      <c r="M518" s="382"/>
      <c r="N518" s="382"/>
      <c r="O518" s="382"/>
      <c r="P518" s="382"/>
      <c r="Q518" s="382"/>
      <c r="R518" s="383"/>
    </row>
    <row r="519" spans="1:18" x14ac:dyDescent="0.35">
      <c r="A519" s="381"/>
      <c r="B519" s="382"/>
      <c r="C519" s="382"/>
      <c r="D519" s="382"/>
      <c r="E519" s="382"/>
      <c r="F519" s="382"/>
      <c r="G519" s="382"/>
      <c r="H519" s="382"/>
      <c r="I519" s="383"/>
      <c r="J519" s="381"/>
      <c r="K519" s="382"/>
      <c r="L519" s="382"/>
      <c r="M519" s="382"/>
      <c r="N519" s="382"/>
      <c r="O519" s="382"/>
      <c r="P519" s="382"/>
      <c r="Q519" s="382"/>
      <c r="R519" s="383"/>
    </row>
    <row r="520" spans="1:18" x14ac:dyDescent="0.35">
      <c r="A520" s="381"/>
      <c r="B520" s="382"/>
      <c r="C520" s="382"/>
      <c r="D520" s="382"/>
      <c r="E520" s="382"/>
      <c r="F520" s="382"/>
      <c r="G520" s="382"/>
      <c r="H520" s="382"/>
      <c r="I520" s="383"/>
      <c r="J520" s="381"/>
      <c r="K520" s="382"/>
      <c r="L520" s="382"/>
      <c r="M520" s="382"/>
      <c r="N520" s="382"/>
      <c r="O520" s="382"/>
      <c r="P520" s="382"/>
      <c r="Q520" s="382"/>
      <c r="R520" s="383"/>
    </row>
    <row r="521" spans="1:18" x14ac:dyDescent="0.35">
      <c r="A521" s="381"/>
      <c r="B521" s="382"/>
      <c r="C521" s="382"/>
      <c r="D521" s="382"/>
      <c r="E521" s="382"/>
      <c r="F521" s="382"/>
      <c r="G521" s="382"/>
      <c r="H521" s="382"/>
      <c r="I521" s="383"/>
      <c r="J521" s="381"/>
      <c r="K521" s="382"/>
      <c r="L521" s="382"/>
      <c r="M521" s="382"/>
      <c r="N521" s="382"/>
      <c r="O521" s="382"/>
      <c r="P521" s="382"/>
      <c r="Q521" s="382"/>
      <c r="R521" s="383"/>
    </row>
    <row r="522" spans="1:18" x14ac:dyDescent="0.35">
      <c r="A522" s="381"/>
      <c r="B522" s="382"/>
      <c r="C522" s="382"/>
      <c r="D522" s="382"/>
      <c r="E522" s="382"/>
      <c r="F522" s="382"/>
      <c r="G522" s="382"/>
      <c r="H522" s="382"/>
      <c r="I522" s="383"/>
      <c r="J522" s="381"/>
      <c r="K522" s="382"/>
      <c r="L522" s="382"/>
      <c r="M522" s="382"/>
      <c r="N522" s="382"/>
      <c r="O522" s="382"/>
      <c r="P522" s="382"/>
      <c r="Q522" s="382"/>
      <c r="R522" s="383"/>
    </row>
    <row r="523" spans="1:18" x14ac:dyDescent="0.35">
      <c r="A523" s="381"/>
      <c r="B523" s="382"/>
      <c r="C523" s="382"/>
      <c r="D523" s="382"/>
      <c r="E523" s="382"/>
      <c r="F523" s="382"/>
      <c r="G523" s="382"/>
      <c r="H523" s="382"/>
      <c r="I523" s="383"/>
      <c r="J523" s="381"/>
      <c r="K523" s="382"/>
      <c r="L523" s="382"/>
      <c r="M523" s="382"/>
      <c r="N523" s="382"/>
      <c r="O523" s="382"/>
      <c r="P523" s="382"/>
      <c r="Q523" s="382"/>
      <c r="R523" s="383"/>
    </row>
    <row r="524" spans="1:18" x14ac:dyDescent="0.35">
      <c r="A524" s="381"/>
      <c r="B524" s="382"/>
      <c r="C524" s="382"/>
      <c r="D524" s="382"/>
      <c r="E524" s="382"/>
      <c r="F524" s="382"/>
      <c r="G524" s="382"/>
      <c r="H524" s="382"/>
      <c r="I524" s="383"/>
      <c r="J524" s="381"/>
      <c r="K524" s="382"/>
      <c r="L524" s="382"/>
      <c r="M524" s="382"/>
      <c r="N524" s="382"/>
      <c r="O524" s="382"/>
      <c r="P524" s="382"/>
      <c r="Q524" s="382"/>
      <c r="R524" s="383"/>
    </row>
    <row r="525" spans="1:18" x14ac:dyDescent="0.35">
      <c r="A525" s="381"/>
      <c r="B525" s="382"/>
      <c r="C525" s="382"/>
      <c r="D525" s="382"/>
      <c r="E525" s="382"/>
      <c r="F525" s="382"/>
      <c r="G525" s="382"/>
      <c r="H525" s="382"/>
      <c r="I525" s="383"/>
      <c r="J525" s="381"/>
      <c r="K525" s="382"/>
      <c r="L525" s="382"/>
      <c r="M525" s="382"/>
      <c r="N525" s="382"/>
      <c r="O525" s="382"/>
      <c r="P525" s="382"/>
      <c r="Q525" s="382"/>
      <c r="R525" s="383"/>
    </row>
    <row r="526" spans="1:18" x14ac:dyDescent="0.35">
      <c r="A526" s="381"/>
      <c r="B526" s="382"/>
      <c r="C526" s="382"/>
      <c r="D526" s="382"/>
      <c r="E526" s="382"/>
      <c r="F526" s="382"/>
      <c r="G526" s="382"/>
      <c r="H526" s="382"/>
      <c r="I526" s="383"/>
      <c r="J526" s="381"/>
      <c r="K526" s="382"/>
      <c r="L526" s="382"/>
      <c r="M526" s="382"/>
      <c r="N526" s="382"/>
      <c r="O526" s="382"/>
      <c r="P526" s="382"/>
      <c r="Q526" s="382"/>
      <c r="R526" s="383"/>
    </row>
    <row r="527" spans="1:18" x14ac:dyDescent="0.35">
      <c r="A527" s="381"/>
      <c r="B527" s="382"/>
      <c r="C527" s="382"/>
      <c r="D527" s="382"/>
      <c r="E527" s="382"/>
      <c r="F527" s="382"/>
      <c r="G527" s="382"/>
      <c r="H527" s="382"/>
      <c r="I527" s="383"/>
      <c r="J527" s="381"/>
      <c r="K527" s="382"/>
      <c r="L527" s="382"/>
      <c r="M527" s="382"/>
      <c r="N527" s="382"/>
      <c r="O527" s="382"/>
      <c r="P527" s="382"/>
      <c r="Q527" s="382"/>
      <c r="R527" s="383"/>
    </row>
    <row r="528" spans="1:18" x14ac:dyDescent="0.35">
      <c r="A528" s="381"/>
      <c r="B528" s="382"/>
      <c r="C528" s="382"/>
      <c r="D528" s="382"/>
      <c r="E528" s="382"/>
      <c r="F528" s="382"/>
      <c r="G528" s="382"/>
      <c r="H528" s="382"/>
      <c r="I528" s="383"/>
      <c r="J528" s="381"/>
      <c r="K528" s="382"/>
      <c r="L528" s="382"/>
      <c r="M528" s="382"/>
      <c r="N528" s="382"/>
      <c r="O528" s="382"/>
      <c r="P528" s="382"/>
      <c r="Q528" s="382"/>
      <c r="R528" s="383"/>
    </row>
    <row r="529" spans="1:18" x14ac:dyDescent="0.35">
      <c r="A529" s="381"/>
      <c r="B529" s="382"/>
      <c r="C529" s="382"/>
      <c r="D529" s="382"/>
      <c r="E529" s="382"/>
      <c r="F529" s="382"/>
      <c r="G529" s="382"/>
      <c r="H529" s="382"/>
      <c r="I529" s="383"/>
      <c r="J529" s="381"/>
      <c r="K529" s="382"/>
      <c r="L529" s="382"/>
      <c r="M529" s="382"/>
      <c r="N529" s="382"/>
      <c r="O529" s="382"/>
      <c r="P529" s="382"/>
      <c r="Q529" s="382"/>
      <c r="R529" s="383"/>
    </row>
    <row r="530" spans="1:18" x14ac:dyDescent="0.35">
      <c r="A530" s="381"/>
      <c r="B530" s="382"/>
      <c r="C530" s="382"/>
      <c r="D530" s="382"/>
      <c r="E530" s="382"/>
      <c r="F530" s="382"/>
      <c r="G530" s="382"/>
      <c r="H530" s="382"/>
      <c r="I530" s="383"/>
      <c r="J530" s="381"/>
      <c r="K530" s="382"/>
      <c r="L530" s="382"/>
      <c r="M530" s="382"/>
      <c r="N530" s="382"/>
      <c r="O530" s="382"/>
      <c r="P530" s="382"/>
      <c r="Q530" s="382"/>
      <c r="R530" s="383"/>
    </row>
    <row r="531" spans="1:18" x14ac:dyDescent="0.35">
      <c r="A531" s="381"/>
      <c r="B531" s="382"/>
      <c r="C531" s="382"/>
      <c r="D531" s="382"/>
      <c r="E531" s="382"/>
      <c r="F531" s="382"/>
      <c r="G531" s="382"/>
      <c r="H531" s="382"/>
      <c r="I531" s="383"/>
      <c r="J531" s="381"/>
      <c r="K531" s="382"/>
      <c r="L531" s="382"/>
      <c r="M531" s="382"/>
      <c r="N531" s="382"/>
      <c r="O531" s="382"/>
      <c r="P531" s="382"/>
      <c r="Q531" s="382"/>
      <c r="R531" s="383"/>
    </row>
    <row r="532" spans="1:18" x14ac:dyDescent="0.35">
      <c r="A532" s="381"/>
      <c r="B532" s="382"/>
      <c r="C532" s="382"/>
      <c r="D532" s="382"/>
      <c r="E532" s="382"/>
      <c r="F532" s="382"/>
      <c r="G532" s="382"/>
      <c r="H532" s="382"/>
      <c r="I532" s="383"/>
      <c r="J532" s="381"/>
      <c r="K532" s="382"/>
      <c r="L532" s="382"/>
      <c r="M532" s="382"/>
      <c r="N532" s="382"/>
      <c r="O532" s="382"/>
      <c r="P532" s="382"/>
      <c r="Q532" s="382"/>
      <c r="R532" s="383"/>
    </row>
    <row r="533" spans="1:18" x14ac:dyDescent="0.35">
      <c r="A533" s="381"/>
      <c r="B533" s="382"/>
      <c r="C533" s="382"/>
      <c r="D533" s="382"/>
      <c r="E533" s="382"/>
      <c r="F533" s="382"/>
      <c r="G533" s="382"/>
      <c r="H533" s="382"/>
      <c r="I533" s="383"/>
      <c r="J533" s="381"/>
      <c r="K533" s="382"/>
      <c r="L533" s="382"/>
      <c r="M533" s="382"/>
      <c r="N533" s="382"/>
      <c r="O533" s="382"/>
      <c r="P533" s="382"/>
      <c r="Q533" s="382"/>
      <c r="R533" s="383"/>
    </row>
    <row r="534" spans="1:18" x14ac:dyDescent="0.35">
      <c r="A534" s="381"/>
      <c r="B534" s="382"/>
      <c r="C534" s="382"/>
      <c r="D534" s="382"/>
      <c r="E534" s="382"/>
      <c r="F534" s="382"/>
      <c r="G534" s="382"/>
      <c r="H534" s="382"/>
      <c r="I534" s="383"/>
      <c r="J534" s="381"/>
      <c r="K534" s="382"/>
      <c r="L534" s="382"/>
      <c r="M534" s="382"/>
      <c r="N534" s="382"/>
      <c r="O534" s="382"/>
      <c r="P534" s="382"/>
      <c r="Q534" s="382"/>
      <c r="R534" s="383"/>
    </row>
    <row r="535" spans="1:18" x14ac:dyDescent="0.35">
      <c r="A535" s="381"/>
      <c r="B535" s="382"/>
      <c r="C535" s="382"/>
      <c r="D535" s="382"/>
      <c r="E535" s="382"/>
      <c r="F535" s="382"/>
      <c r="G535" s="382"/>
      <c r="H535" s="382"/>
      <c r="I535" s="383"/>
      <c r="J535" s="381"/>
      <c r="K535" s="382"/>
      <c r="L535" s="382"/>
      <c r="M535" s="382"/>
      <c r="N535" s="382"/>
      <c r="O535" s="382"/>
      <c r="P535" s="382"/>
      <c r="Q535" s="382"/>
      <c r="R535" s="383"/>
    </row>
    <row r="536" spans="1:18" x14ac:dyDescent="0.35">
      <c r="A536" s="381"/>
      <c r="B536" s="382"/>
      <c r="C536" s="382"/>
      <c r="D536" s="382"/>
      <c r="E536" s="382"/>
      <c r="F536" s="382"/>
      <c r="G536" s="382"/>
      <c r="H536" s="382"/>
      <c r="I536" s="383"/>
      <c r="J536" s="381"/>
      <c r="K536" s="382"/>
      <c r="L536" s="382"/>
      <c r="M536" s="382"/>
      <c r="N536" s="382"/>
      <c r="O536" s="382"/>
      <c r="P536" s="382"/>
      <c r="Q536" s="382"/>
      <c r="R536" s="383"/>
    </row>
    <row r="537" spans="1:18" x14ac:dyDescent="0.35">
      <c r="A537" s="381"/>
      <c r="B537" s="382"/>
      <c r="C537" s="382"/>
      <c r="D537" s="382"/>
      <c r="E537" s="382"/>
      <c r="F537" s="382"/>
      <c r="G537" s="382"/>
      <c r="H537" s="382"/>
      <c r="I537" s="383"/>
      <c r="J537" s="381"/>
      <c r="K537" s="382"/>
      <c r="L537" s="382"/>
      <c r="M537" s="382"/>
      <c r="N537" s="382"/>
      <c r="O537" s="382"/>
      <c r="P537" s="382"/>
      <c r="Q537" s="382"/>
      <c r="R537" s="383"/>
    </row>
    <row r="538" spans="1:18" x14ac:dyDescent="0.35">
      <c r="A538" s="381"/>
      <c r="B538" s="382"/>
      <c r="C538" s="382"/>
      <c r="D538" s="382"/>
      <c r="E538" s="382"/>
      <c r="F538" s="382"/>
      <c r="G538" s="382"/>
      <c r="H538" s="382"/>
      <c r="I538" s="383"/>
      <c r="J538" s="381"/>
      <c r="K538" s="382"/>
      <c r="L538" s="382"/>
      <c r="M538" s="382"/>
      <c r="N538" s="382"/>
      <c r="O538" s="382"/>
      <c r="P538" s="382"/>
      <c r="Q538" s="382"/>
      <c r="R538" s="383"/>
    </row>
    <row r="539" spans="1:18" x14ac:dyDescent="0.35">
      <c r="A539" s="381"/>
      <c r="B539" s="382"/>
      <c r="C539" s="382"/>
      <c r="D539" s="382"/>
      <c r="E539" s="382"/>
      <c r="F539" s="382"/>
      <c r="G539" s="382"/>
      <c r="H539" s="382"/>
      <c r="I539" s="383"/>
      <c r="J539" s="381"/>
      <c r="K539" s="382"/>
      <c r="L539" s="382"/>
      <c r="M539" s="382"/>
      <c r="N539" s="382"/>
      <c r="O539" s="382"/>
      <c r="P539" s="382"/>
      <c r="Q539" s="382"/>
      <c r="R539" s="383"/>
    </row>
    <row r="540" spans="1:18" x14ac:dyDescent="0.35">
      <c r="A540" s="381"/>
      <c r="B540" s="382"/>
      <c r="C540" s="382"/>
      <c r="D540" s="382"/>
      <c r="E540" s="382"/>
      <c r="F540" s="382"/>
      <c r="G540" s="382"/>
      <c r="H540" s="382"/>
      <c r="I540" s="383"/>
      <c r="J540" s="381"/>
      <c r="K540" s="382"/>
      <c r="L540" s="382"/>
      <c r="M540" s="382"/>
      <c r="N540" s="382"/>
      <c r="O540" s="382"/>
      <c r="P540" s="382"/>
      <c r="Q540" s="382"/>
      <c r="R540" s="383"/>
    </row>
    <row r="541" spans="1:18" x14ac:dyDescent="0.35">
      <c r="A541" s="381"/>
      <c r="B541" s="382"/>
      <c r="C541" s="382"/>
      <c r="D541" s="382"/>
      <c r="E541" s="382"/>
      <c r="F541" s="382"/>
      <c r="G541" s="382"/>
      <c r="H541" s="382"/>
      <c r="I541" s="383"/>
      <c r="J541" s="381"/>
      <c r="K541" s="382"/>
      <c r="L541" s="382"/>
      <c r="M541" s="382"/>
      <c r="N541" s="382"/>
      <c r="O541" s="382"/>
      <c r="P541" s="382"/>
      <c r="Q541" s="382"/>
      <c r="R541" s="383"/>
    </row>
    <row r="542" spans="1:18" x14ac:dyDescent="0.35">
      <c r="A542" s="381"/>
      <c r="B542" s="382"/>
      <c r="C542" s="382"/>
      <c r="D542" s="382"/>
      <c r="E542" s="382"/>
      <c r="F542" s="382"/>
      <c r="G542" s="382"/>
      <c r="H542" s="382"/>
      <c r="I542" s="383"/>
      <c r="J542" s="381"/>
      <c r="K542" s="382"/>
      <c r="L542" s="382"/>
      <c r="M542" s="382"/>
      <c r="N542" s="382"/>
      <c r="O542" s="382"/>
      <c r="P542" s="382"/>
      <c r="Q542" s="382"/>
      <c r="R542" s="383"/>
    </row>
    <row r="543" spans="1:18" x14ac:dyDescent="0.35">
      <c r="A543" s="381"/>
      <c r="B543" s="382"/>
      <c r="C543" s="382"/>
      <c r="D543" s="382"/>
      <c r="E543" s="382"/>
      <c r="F543" s="382"/>
      <c r="G543" s="382"/>
      <c r="H543" s="382"/>
      <c r="I543" s="383"/>
      <c r="J543" s="381"/>
      <c r="K543" s="382"/>
      <c r="L543" s="382"/>
      <c r="M543" s="382"/>
      <c r="N543" s="382"/>
      <c r="O543" s="382"/>
      <c r="P543" s="382"/>
      <c r="Q543" s="382"/>
      <c r="R543" s="383"/>
    </row>
    <row r="544" spans="1:18" x14ac:dyDescent="0.35">
      <c r="A544" s="381"/>
      <c r="B544" s="382"/>
      <c r="C544" s="382"/>
      <c r="D544" s="382"/>
      <c r="E544" s="382"/>
      <c r="F544" s="382"/>
      <c r="G544" s="382"/>
      <c r="H544" s="382"/>
      <c r="I544" s="383"/>
      <c r="J544" s="381"/>
      <c r="K544" s="382"/>
      <c r="L544" s="382"/>
      <c r="M544" s="382"/>
      <c r="N544" s="382"/>
      <c r="O544" s="382"/>
      <c r="P544" s="382"/>
      <c r="Q544" s="382"/>
      <c r="R544" s="383"/>
    </row>
    <row r="545" spans="1:18" x14ac:dyDescent="0.35">
      <c r="A545" s="381"/>
      <c r="B545" s="382"/>
      <c r="C545" s="382"/>
      <c r="D545" s="382"/>
      <c r="E545" s="382"/>
      <c r="F545" s="382"/>
      <c r="G545" s="382"/>
      <c r="H545" s="382"/>
      <c r="I545" s="383"/>
      <c r="J545" s="381"/>
      <c r="K545" s="382"/>
      <c r="L545" s="382"/>
      <c r="M545" s="382"/>
      <c r="N545" s="382"/>
      <c r="O545" s="382"/>
      <c r="P545" s="382"/>
      <c r="Q545" s="382"/>
      <c r="R545" s="383"/>
    </row>
    <row r="546" spans="1:18" x14ac:dyDescent="0.35">
      <c r="A546" s="381"/>
      <c r="B546" s="382"/>
      <c r="C546" s="382"/>
      <c r="D546" s="382"/>
      <c r="E546" s="382"/>
      <c r="F546" s="382"/>
      <c r="G546" s="382"/>
      <c r="H546" s="382"/>
      <c r="I546" s="383"/>
      <c r="J546" s="381"/>
      <c r="K546" s="382"/>
      <c r="L546" s="382"/>
      <c r="M546" s="382"/>
      <c r="N546" s="382"/>
      <c r="O546" s="382"/>
      <c r="P546" s="382"/>
      <c r="Q546" s="382"/>
      <c r="R546" s="383"/>
    </row>
    <row r="547" spans="1:18" x14ac:dyDescent="0.35">
      <c r="A547" s="381"/>
      <c r="B547" s="382"/>
      <c r="C547" s="382"/>
      <c r="D547" s="382"/>
      <c r="E547" s="382"/>
      <c r="F547" s="382"/>
      <c r="G547" s="382"/>
      <c r="H547" s="382"/>
      <c r="I547" s="383"/>
      <c r="J547" s="381"/>
      <c r="K547" s="382"/>
      <c r="L547" s="382"/>
      <c r="M547" s="382"/>
      <c r="N547" s="382"/>
      <c r="O547" s="382"/>
      <c r="P547" s="382"/>
      <c r="Q547" s="382"/>
      <c r="R547" s="383"/>
    </row>
    <row r="548" spans="1:18" x14ac:dyDescent="0.35">
      <c r="A548" s="381"/>
      <c r="B548" s="382"/>
      <c r="C548" s="382"/>
      <c r="D548" s="382"/>
      <c r="E548" s="382"/>
      <c r="F548" s="382"/>
      <c r="G548" s="382"/>
      <c r="H548" s="382"/>
      <c r="I548" s="383"/>
      <c r="J548" s="381"/>
      <c r="K548" s="382"/>
      <c r="L548" s="382"/>
      <c r="M548" s="382"/>
      <c r="N548" s="382"/>
      <c r="O548" s="382"/>
      <c r="P548" s="382"/>
      <c r="Q548" s="382"/>
      <c r="R548" s="383"/>
    </row>
    <row r="549" spans="1:18" x14ac:dyDescent="0.35">
      <c r="A549" s="381"/>
      <c r="B549" s="382"/>
      <c r="C549" s="382"/>
      <c r="D549" s="382"/>
      <c r="E549" s="382"/>
      <c r="F549" s="382"/>
      <c r="G549" s="382"/>
      <c r="H549" s="382"/>
      <c r="I549" s="383"/>
      <c r="J549" s="381"/>
      <c r="K549" s="382"/>
      <c r="L549" s="382"/>
      <c r="M549" s="382"/>
      <c r="N549" s="382"/>
      <c r="O549" s="382"/>
      <c r="P549" s="382"/>
      <c r="Q549" s="382"/>
      <c r="R549" s="383"/>
    </row>
    <row r="550" spans="1:18" x14ac:dyDescent="0.35">
      <c r="A550" s="381"/>
      <c r="B550" s="382"/>
      <c r="C550" s="382"/>
      <c r="D550" s="382"/>
      <c r="E550" s="382"/>
      <c r="F550" s="382"/>
      <c r="G550" s="382"/>
      <c r="H550" s="382"/>
      <c r="I550" s="383"/>
      <c r="J550" s="381"/>
      <c r="K550" s="382"/>
      <c r="L550" s="382"/>
      <c r="M550" s="382"/>
      <c r="N550" s="382"/>
      <c r="O550" s="382"/>
      <c r="P550" s="382"/>
      <c r="Q550" s="382"/>
      <c r="R550" s="383"/>
    </row>
    <row r="551" spans="1:18" x14ac:dyDescent="0.35">
      <c r="A551" s="381"/>
      <c r="B551" s="382"/>
      <c r="C551" s="382"/>
      <c r="D551" s="382"/>
      <c r="E551" s="382"/>
      <c r="F551" s="382"/>
      <c r="G551" s="382"/>
      <c r="H551" s="382"/>
      <c r="I551" s="383"/>
      <c r="J551" s="381"/>
      <c r="K551" s="382"/>
      <c r="L551" s="382"/>
      <c r="M551" s="382"/>
      <c r="N551" s="382"/>
      <c r="O551" s="382"/>
      <c r="P551" s="382"/>
      <c r="Q551" s="382"/>
      <c r="R551" s="383"/>
    </row>
    <row r="552" spans="1:18" x14ac:dyDescent="0.35">
      <c r="A552" s="381"/>
      <c r="B552" s="382"/>
      <c r="C552" s="382"/>
      <c r="D552" s="382"/>
      <c r="E552" s="382"/>
      <c r="F552" s="382"/>
      <c r="G552" s="382"/>
      <c r="H552" s="382"/>
      <c r="I552" s="383"/>
      <c r="J552" s="381"/>
      <c r="K552" s="382"/>
      <c r="L552" s="382"/>
      <c r="M552" s="382"/>
      <c r="N552" s="382"/>
      <c r="O552" s="382"/>
      <c r="P552" s="382"/>
      <c r="Q552" s="382"/>
      <c r="R552" s="383"/>
    </row>
    <row r="553" spans="1:18" x14ac:dyDescent="0.35">
      <c r="A553" s="381"/>
      <c r="B553" s="382"/>
      <c r="C553" s="382"/>
      <c r="D553" s="382"/>
      <c r="E553" s="382"/>
      <c r="F553" s="382"/>
      <c r="G553" s="382"/>
      <c r="H553" s="382"/>
      <c r="I553" s="383"/>
      <c r="J553" s="381"/>
      <c r="K553" s="382"/>
      <c r="L553" s="382"/>
      <c r="M553" s="382"/>
      <c r="N553" s="382"/>
      <c r="O553" s="382"/>
      <c r="P553" s="382"/>
      <c r="Q553" s="382"/>
      <c r="R553" s="383"/>
    </row>
    <row r="554" spans="1:18" x14ac:dyDescent="0.35">
      <c r="A554" s="381"/>
      <c r="B554" s="382"/>
      <c r="C554" s="382"/>
      <c r="D554" s="382"/>
      <c r="E554" s="382"/>
      <c r="F554" s="382"/>
      <c r="G554" s="382"/>
      <c r="H554" s="382"/>
      <c r="I554" s="383"/>
      <c r="J554" s="381"/>
      <c r="K554" s="382"/>
      <c r="L554" s="382"/>
      <c r="M554" s="382"/>
      <c r="N554" s="382"/>
      <c r="O554" s="382"/>
      <c r="P554" s="382"/>
      <c r="Q554" s="382"/>
      <c r="R554" s="383"/>
    </row>
    <row r="555" spans="1:18" x14ac:dyDescent="0.35">
      <c r="A555" s="381"/>
      <c r="B555" s="382"/>
      <c r="C555" s="382"/>
      <c r="D555" s="382"/>
      <c r="E555" s="382"/>
      <c r="F555" s="382"/>
      <c r="G555" s="382"/>
      <c r="H555" s="382"/>
      <c r="I555" s="383"/>
      <c r="J555" s="381"/>
      <c r="K555" s="382"/>
      <c r="L555" s="382"/>
      <c r="M555" s="382"/>
      <c r="N555" s="382"/>
      <c r="O555" s="382"/>
      <c r="P555" s="382"/>
      <c r="Q555" s="382"/>
      <c r="R555" s="383"/>
    </row>
    <row r="556" spans="1:18" x14ac:dyDescent="0.35">
      <c r="A556" s="381"/>
      <c r="B556" s="382"/>
      <c r="C556" s="382"/>
      <c r="D556" s="382"/>
      <c r="E556" s="382"/>
      <c r="F556" s="382"/>
      <c r="G556" s="382"/>
      <c r="H556" s="382"/>
      <c r="I556" s="383"/>
      <c r="J556" s="381"/>
      <c r="K556" s="382"/>
      <c r="L556" s="382"/>
      <c r="M556" s="382"/>
      <c r="N556" s="382"/>
      <c r="O556" s="382"/>
      <c r="P556" s="382"/>
      <c r="Q556" s="382"/>
      <c r="R556" s="383"/>
    </row>
    <row r="557" spans="1:18" x14ac:dyDescent="0.35">
      <c r="A557" s="381"/>
      <c r="B557" s="382"/>
      <c r="C557" s="382"/>
      <c r="D557" s="382"/>
      <c r="E557" s="382"/>
      <c r="F557" s="382"/>
      <c r="G557" s="382"/>
      <c r="H557" s="382"/>
      <c r="I557" s="383"/>
      <c r="J557" s="381"/>
      <c r="K557" s="382"/>
      <c r="L557" s="382"/>
      <c r="M557" s="382"/>
      <c r="N557" s="382"/>
      <c r="O557" s="382"/>
      <c r="P557" s="382"/>
      <c r="Q557" s="382"/>
      <c r="R557" s="383"/>
    </row>
    <row r="558" spans="1:18" x14ac:dyDescent="0.35">
      <c r="A558" s="381"/>
      <c r="B558" s="382"/>
      <c r="C558" s="382"/>
      <c r="D558" s="382"/>
      <c r="E558" s="382"/>
      <c r="F558" s="382"/>
      <c r="G558" s="382"/>
      <c r="H558" s="382"/>
      <c r="I558" s="383"/>
      <c r="J558" s="381"/>
      <c r="K558" s="382"/>
      <c r="L558" s="382"/>
      <c r="M558" s="382"/>
      <c r="N558" s="382"/>
      <c r="O558" s="382"/>
      <c r="P558" s="382"/>
      <c r="Q558" s="382"/>
      <c r="R558" s="383"/>
    </row>
    <row r="559" spans="1:18" x14ac:dyDescent="0.35">
      <c r="A559" s="381"/>
      <c r="B559" s="382"/>
      <c r="C559" s="382"/>
      <c r="D559" s="382"/>
      <c r="E559" s="382"/>
      <c r="F559" s="382"/>
      <c r="G559" s="382"/>
      <c r="H559" s="382"/>
      <c r="I559" s="383"/>
      <c r="J559" s="381"/>
      <c r="K559" s="382"/>
      <c r="L559" s="382"/>
      <c r="M559" s="382"/>
      <c r="N559" s="382"/>
      <c r="O559" s="382"/>
      <c r="P559" s="382"/>
      <c r="Q559" s="382"/>
      <c r="R559" s="383"/>
    </row>
    <row r="560" spans="1:18" x14ac:dyDescent="0.35">
      <c r="A560" s="381"/>
      <c r="B560" s="382"/>
      <c r="C560" s="382"/>
      <c r="D560" s="382"/>
      <c r="E560" s="382"/>
      <c r="F560" s="382"/>
      <c r="G560" s="382"/>
      <c r="H560" s="382"/>
      <c r="I560" s="383"/>
      <c r="J560" s="381"/>
      <c r="K560" s="382"/>
      <c r="L560" s="382"/>
      <c r="M560" s="382"/>
      <c r="N560" s="382"/>
      <c r="O560" s="382"/>
      <c r="P560" s="382"/>
      <c r="Q560" s="382"/>
      <c r="R560" s="383"/>
    </row>
    <row r="561" spans="1:18" x14ac:dyDescent="0.35">
      <c r="A561" s="381"/>
      <c r="B561" s="382"/>
      <c r="C561" s="382"/>
      <c r="D561" s="382"/>
      <c r="E561" s="382"/>
      <c r="F561" s="382"/>
      <c r="G561" s="382"/>
      <c r="H561" s="382"/>
      <c r="I561" s="383"/>
      <c r="J561" s="381"/>
      <c r="K561" s="382"/>
      <c r="L561" s="382"/>
      <c r="M561" s="382"/>
      <c r="N561" s="382"/>
      <c r="O561" s="382"/>
      <c r="P561" s="382"/>
      <c r="Q561" s="382"/>
      <c r="R561" s="383"/>
    </row>
    <row r="562" spans="1:18" x14ac:dyDescent="0.35">
      <c r="A562" s="381"/>
      <c r="B562" s="382"/>
      <c r="C562" s="382"/>
      <c r="D562" s="382"/>
      <c r="E562" s="382"/>
      <c r="F562" s="382"/>
      <c r="G562" s="382"/>
      <c r="H562" s="382"/>
      <c r="I562" s="383"/>
      <c r="J562" s="381"/>
      <c r="K562" s="382"/>
      <c r="L562" s="382"/>
      <c r="M562" s="382"/>
      <c r="N562" s="382"/>
      <c r="O562" s="382"/>
      <c r="P562" s="382"/>
      <c r="Q562" s="382"/>
      <c r="R562" s="383"/>
    </row>
    <row r="563" spans="1:18" x14ac:dyDescent="0.35">
      <c r="A563" s="381"/>
      <c r="B563" s="382"/>
      <c r="C563" s="382"/>
      <c r="D563" s="382"/>
      <c r="E563" s="382"/>
      <c r="F563" s="382"/>
      <c r="G563" s="382"/>
      <c r="H563" s="382"/>
      <c r="I563" s="383"/>
      <c r="J563" s="381"/>
      <c r="K563" s="382"/>
      <c r="L563" s="382"/>
      <c r="M563" s="382"/>
      <c r="N563" s="382"/>
      <c r="O563" s="382"/>
      <c r="P563" s="382"/>
      <c r="Q563" s="382"/>
      <c r="R563" s="383"/>
    </row>
    <row r="564" spans="1:18" x14ac:dyDescent="0.35">
      <c r="A564" s="381"/>
      <c r="B564" s="382"/>
      <c r="C564" s="382"/>
      <c r="D564" s="382"/>
      <c r="E564" s="382"/>
      <c r="F564" s="382"/>
      <c r="G564" s="382"/>
      <c r="H564" s="382"/>
      <c r="I564" s="383"/>
      <c r="J564" s="381"/>
      <c r="K564" s="382"/>
      <c r="L564" s="382"/>
      <c r="M564" s="382"/>
      <c r="N564" s="382"/>
      <c r="O564" s="382"/>
      <c r="P564" s="382"/>
      <c r="Q564" s="382"/>
      <c r="R564" s="383"/>
    </row>
    <row r="565" spans="1:18" x14ac:dyDescent="0.35">
      <c r="A565" s="381"/>
      <c r="B565" s="382"/>
      <c r="C565" s="382"/>
      <c r="D565" s="382"/>
      <c r="E565" s="382"/>
      <c r="F565" s="382"/>
      <c r="G565" s="382"/>
      <c r="H565" s="382"/>
      <c r="I565" s="383"/>
      <c r="J565" s="381"/>
      <c r="K565" s="382"/>
      <c r="L565" s="382"/>
      <c r="M565" s="382"/>
      <c r="N565" s="382"/>
      <c r="O565" s="382"/>
      <c r="P565" s="382"/>
      <c r="Q565" s="382"/>
      <c r="R565" s="383"/>
    </row>
    <row r="566" spans="1:18" x14ac:dyDescent="0.35">
      <c r="A566" s="381"/>
      <c r="B566" s="382"/>
      <c r="C566" s="382"/>
      <c r="D566" s="382"/>
      <c r="E566" s="382"/>
      <c r="F566" s="382"/>
      <c r="G566" s="382"/>
      <c r="H566" s="382"/>
      <c r="I566" s="383"/>
      <c r="J566" s="381"/>
      <c r="K566" s="382"/>
      <c r="L566" s="382"/>
      <c r="M566" s="382"/>
      <c r="N566" s="382"/>
      <c r="O566" s="382"/>
      <c r="P566" s="382"/>
      <c r="Q566" s="382"/>
      <c r="R566" s="383"/>
    </row>
    <row r="567" spans="1:18" x14ac:dyDescent="0.35">
      <c r="A567" s="381"/>
      <c r="B567" s="382"/>
      <c r="C567" s="382"/>
      <c r="D567" s="382"/>
      <c r="E567" s="382"/>
      <c r="F567" s="382"/>
      <c r="G567" s="382"/>
      <c r="H567" s="382"/>
      <c r="I567" s="383"/>
      <c r="J567" s="381"/>
      <c r="K567" s="382"/>
      <c r="L567" s="382"/>
      <c r="M567" s="382"/>
      <c r="N567" s="382"/>
      <c r="O567" s="382"/>
      <c r="P567" s="382"/>
      <c r="Q567" s="382"/>
      <c r="R567" s="383"/>
    </row>
    <row r="568" spans="1:18" x14ac:dyDescent="0.35">
      <c r="A568" s="381"/>
      <c r="B568" s="382"/>
      <c r="C568" s="382"/>
      <c r="D568" s="382"/>
      <c r="E568" s="382"/>
      <c r="F568" s="382"/>
      <c r="G568" s="382"/>
      <c r="H568" s="382"/>
      <c r="I568" s="383"/>
      <c r="J568" s="381"/>
      <c r="K568" s="382"/>
      <c r="L568" s="382"/>
      <c r="M568" s="382"/>
      <c r="N568" s="382"/>
      <c r="O568" s="382"/>
      <c r="P568" s="382"/>
      <c r="Q568" s="382"/>
      <c r="R568" s="383"/>
    </row>
    <row r="569" spans="1:18" x14ac:dyDescent="0.35">
      <c r="A569" s="381"/>
      <c r="B569" s="382"/>
      <c r="C569" s="382"/>
      <c r="D569" s="382"/>
      <c r="E569" s="382"/>
      <c r="F569" s="382"/>
      <c r="G569" s="382"/>
      <c r="H569" s="382"/>
      <c r="I569" s="383"/>
      <c r="J569" s="381"/>
      <c r="K569" s="382"/>
      <c r="L569" s="382"/>
      <c r="M569" s="382"/>
      <c r="N569" s="382"/>
      <c r="O569" s="382"/>
      <c r="P569" s="382"/>
      <c r="Q569" s="382"/>
      <c r="R569" s="383"/>
    </row>
    <row r="570" spans="1:18" x14ac:dyDescent="0.35">
      <c r="A570" s="381"/>
      <c r="B570" s="382"/>
      <c r="C570" s="382"/>
      <c r="D570" s="382"/>
      <c r="E570" s="382"/>
      <c r="F570" s="382"/>
      <c r="G570" s="382"/>
      <c r="H570" s="382"/>
      <c r="I570" s="383"/>
      <c r="J570" s="381"/>
      <c r="K570" s="382"/>
      <c r="L570" s="382"/>
      <c r="M570" s="382"/>
      <c r="N570" s="382"/>
      <c r="O570" s="382"/>
      <c r="P570" s="382"/>
      <c r="Q570" s="382"/>
      <c r="R570" s="383"/>
    </row>
    <row r="571" spans="1:18" x14ac:dyDescent="0.35">
      <c r="A571" s="381"/>
      <c r="B571" s="382"/>
      <c r="C571" s="382"/>
      <c r="D571" s="382"/>
      <c r="E571" s="382"/>
      <c r="F571" s="382"/>
      <c r="G571" s="382"/>
      <c r="H571" s="382"/>
      <c r="I571" s="383"/>
      <c r="J571" s="381"/>
      <c r="K571" s="382"/>
      <c r="L571" s="382"/>
      <c r="M571" s="382"/>
      <c r="N571" s="382"/>
      <c r="O571" s="382"/>
      <c r="P571" s="382"/>
      <c r="Q571" s="382"/>
      <c r="R571" s="383"/>
    </row>
    <row r="572" spans="1:18" x14ac:dyDescent="0.35">
      <c r="A572" s="381"/>
      <c r="B572" s="382"/>
      <c r="C572" s="382"/>
      <c r="D572" s="382"/>
      <c r="E572" s="382"/>
      <c r="F572" s="382"/>
      <c r="G572" s="382"/>
      <c r="H572" s="382"/>
      <c r="I572" s="383"/>
      <c r="J572" s="381"/>
      <c r="K572" s="382"/>
      <c r="L572" s="382"/>
      <c r="M572" s="382"/>
      <c r="N572" s="382"/>
      <c r="O572" s="382"/>
      <c r="P572" s="382"/>
      <c r="Q572" s="382"/>
      <c r="R572" s="383"/>
    </row>
    <row r="573" spans="1:18" x14ac:dyDescent="0.35">
      <c r="A573" s="381"/>
      <c r="B573" s="382"/>
      <c r="C573" s="382"/>
      <c r="D573" s="382"/>
      <c r="E573" s="382"/>
      <c r="F573" s="382"/>
      <c r="G573" s="382"/>
      <c r="H573" s="382"/>
      <c r="I573" s="383"/>
      <c r="J573" s="381"/>
      <c r="K573" s="382"/>
      <c r="L573" s="382"/>
      <c r="M573" s="382"/>
      <c r="N573" s="382"/>
      <c r="O573" s="382"/>
      <c r="P573" s="382"/>
      <c r="Q573" s="382"/>
      <c r="R573" s="383"/>
    </row>
    <row r="574" spans="1:18" x14ac:dyDescent="0.35">
      <c r="A574" s="381"/>
      <c r="B574" s="382"/>
      <c r="C574" s="382"/>
      <c r="D574" s="382"/>
      <c r="E574" s="382"/>
      <c r="F574" s="382"/>
      <c r="G574" s="382"/>
      <c r="H574" s="382"/>
      <c r="I574" s="383"/>
      <c r="J574" s="381"/>
      <c r="K574" s="382"/>
      <c r="L574" s="382"/>
      <c r="M574" s="382"/>
      <c r="N574" s="382"/>
      <c r="O574" s="382"/>
      <c r="P574" s="382"/>
      <c r="Q574" s="382"/>
      <c r="R574" s="383"/>
    </row>
    <row r="575" spans="1:18" x14ac:dyDescent="0.35">
      <c r="A575" s="381"/>
      <c r="B575" s="382"/>
      <c r="C575" s="382"/>
      <c r="D575" s="382"/>
      <c r="E575" s="382"/>
      <c r="F575" s="382"/>
      <c r="G575" s="382"/>
      <c r="H575" s="382"/>
      <c r="I575" s="383"/>
      <c r="J575" s="381"/>
      <c r="K575" s="382"/>
      <c r="L575" s="382"/>
      <c r="M575" s="382"/>
      <c r="N575" s="382"/>
      <c r="O575" s="382"/>
      <c r="P575" s="382"/>
      <c r="Q575" s="382"/>
      <c r="R575" s="383"/>
    </row>
    <row r="576" spans="1:18" x14ac:dyDescent="0.35">
      <c r="A576" s="381"/>
      <c r="B576" s="382"/>
      <c r="C576" s="382"/>
      <c r="D576" s="382"/>
      <c r="E576" s="382"/>
      <c r="F576" s="382"/>
      <c r="G576" s="382"/>
      <c r="H576" s="382"/>
      <c r="I576" s="383"/>
      <c r="J576" s="381"/>
      <c r="K576" s="382"/>
      <c r="L576" s="382"/>
      <c r="M576" s="382"/>
      <c r="N576" s="382"/>
      <c r="O576" s="382"/>
      <c r="P576" s="382"/>
      <c r="Q576" s="382"/>
      <c r="R576" s="383"/>
    </row>
    <row r="577" spans="1:18" x14ac:dyDescent="0.35">
      <c r="A577" s="381"/>
      <c r="B577" s="382"/>
      <c r="C577" s="382"/>
      <c r="D577" s="382"/>
      <c r="E577" s="382"/>
      <c r="F577" s="382"/>
      <c r="G577" s="382"/>
      <c r="H577" s="382"/>
      <c r="I577" s="383"/>
      <c r="J577" s="381"/>
      <c r="K577" s="382"/>
      <c r="L577" s="382"/>
      <c r="M577" s="382"/>
      <c r="N577" s="382"/>
      <c r="O577" s="382"/>
      <c r="P577" s="382"/>
      <c r="Q577" s="382"/>
      <c r="R577" s="383"/>
    </row>
    <row r="578" spans="1:18" x14ac:dyDescent="0.35">
      <c r="A578" s="381"/>
      <c r="B578" s="382"/>
      <c r="C578" s="382"/>
      <c r="D578" s="382"/>
      <c r="E578" s="382"/>
      <c r="F578" s="382"/>
      <c r="G578" s="382"/>
      <c r="H578" s="382"/>
      <c r="I578" s="383"/>
      <c r="J578" s="381"/>
      <c r="K578" s="382"/>
      <c r="L578" s="382"/>
      <c r="M578" s="382"/>
      <c r="N578" s="382"/>
      <c r="O578" s="382"/>
      <c r="P578" s="382"/>
      <c r="Q578" s="382"/>
      <c r="R578" s="383"/>
    </row>
    <row r="579" spans="1:18" x14ac:dyDescent="0.35">
      <c r="A579" s="381"/>
      <c r="B579" s="382"/>
      <c r="C579" s="382"/>
      <c r="D579" s="382"/>
      <c r="E579" s="382"/>
      <c r="F579" s="382"/>
      <c r="G579" s="382"/>
      <c r="H579" s="382"/>
      <c r="I579" s="383"/>
      <c r="J579" s="381"/>
      <c r="K579" s="382"/>
      <c r="L579" s="382"/>
      <c r="M579" s="382"/>
      <c r="N579" s="382"/>
      <c r="O579" s="382"/>
      <c r="P579" s="382"/>
      <c r="Q579" s="382"/>
      <c r="R579" s="383"/>
    </row>
    <row r="580" spans="1:18" x14ac:dyDescent="0.35">
      <c r="A580" s="381"/>
      <c r="B580" s="382"/>
      <c r="C580" s="382"/>
      <c r="D580" s="382"/>
      <c r="E580" s="382"/>
      <c r="F580" s="382"/>
      <c r="G580" s="382"/>
      <c r="H580" s="382"/>
      <c r="I580" s="383"/>
      <c r="J580" s="381"/>
      <c r="K580" s="382"/>
      <c r="L580" s="382"/>
      <c r="M580" s="382"/>
      <c r="N580" s="382"/>
      <c r="O580" s="382"/>
      <c r="P580" s="382"/>
      <c r="Q580" s="382"/>
      <c r="R580" s="383"/>
    </row>
    <row r="581" spans="1:18" x14ac:dyDescent="0.35">
      <c r="A581" s="381"/>
      <c r="B581" s="382"/>
      <c r="C581" s="382"/>
      <c r="D581" s="382"/>
      <c r="E581" s="382"/>
      <c r="F581" s="382"/>
      <c r="G581" s="382"/>
      <c r="H581" s="382"/>
      <c r="I581" s="383"/>
      <c r="J581" s="381"/>
      <c r="K581" s="382"/>
      <c r="L581" s="382"/>
      <c r="M581" s="382"/>
      <c r="N581" s="382"/>
      <c r="O581" s="382"/>
      <c r="P581" s="382"/>
      <c r="Q581" s="382"/>
      <c r="R581" s="383"/>
    </row>
    <row r="582" spans="1:18" x14ac:dyDescent="0.35">
      <c r="A582" s="381"/>
      <c r="B582" s="382"/>
      <c r="C582" s="382"/>
      <c r="D582" s="382"/>
      <c r="E582" s="382"/>
      <c r="F582" s="382"/>
      <c r="G582" s="382"/>
      <c r="H582" s="382"/>
      <c r="I582" s="383"/>
      <c r="J582" s="381"/>
      <c r="K582" s="382"/>
      <c r="L582" s="382"/>
      <c r="M582" s="382"/>
      <c r="N582" s="382"/>
      <c r="O582" s="382"/>
      <c r="P582" s="382"/>
      <c r="Q582" s="382"/>
      <c r="R582" s="383"/>
    </row>
    <row r="583" spans="1:18" x14ac:dyDescent="0.35">
      <c r="A583" s="381"/>
      <c r="B583" s="382"/>
      <c r="C583" s="382"/>
      <c r="D583" s="382"/>
      <c r="E583" s="382"/>
      <c r="F583" s="382"/>
      <c r="G583" s="382"/>
      <c r="H583" s="382"/>
      <c r="I583" s="383"/>
      <c r="J583" s="381"/>
      <c r="K583" s="382"/>
      <c r="L583" s="382"/>
      <c r="M583" s="382"/>
      <c r="N583" s="382"/>
      <c r="O583" s="382"/>
      <c r="P583" s="382"/>
      <c r="Q583" s="382"/>
      <c r="R583" s="383"/>
    </row>
    <row r="584" spans="1:18" x14ac:dyDescent="0.35">
      <c r="A584" s="381"/>
      <c r="B584" s="382"/>
      <c r="C584" s="382"/>
      <c r="D584" s="382"/>
      <c r="E584" s="382"/>
      <c r="F584" s="382"/>
      <c r="G584" s="382"/>
      <c r="H584" s="382"/>
      <c r="I584" s="383"/>
      <c r="J584" s="381"/>
      <c r="K584" s="382"/>
      <c r="L584" s="382"/>
      <c r="M584" s="382"/>
      <c r="N584" s="382"/>
      <c r="O584" s="382"/>
      <c r="P584" s="382"/>
      <c r="Q584" s="382"/>
      <c r="R584" s="383"/>
    </row>
    <row r="585" spans="1:18" x14ac:dyDescent="0.35">
      <c r="A585" s="381"/>
      <c r="B585" s="382"/>
      <c r="C585" s="382"/>
      <c r="D585" s="382"/>
      <c r="E585" s="382"/>
      <c r="F585" s="382"/>
      <c r="G585" s="382"/>
      <c r="H585" s="382"/>
      <c r="I585" s="383"/>
      <c r="J585" s="381"/>
      <c r="K585" s="382"/>
      <c r="L585" s="382"/>
      <c r="M585" s="382"/>
      <c r="N585" s="382"/>
      <c r="O585" s="382"/>
      <c r="P585" s="382"/>
      <c r="Q585" s="382"/>
      <c r="R585" s="383"/>
    </row>
    <row r="586" spans="1:18" x14ac:dyDescent="0.35">
      <c r="A586" s="381"/>
      <c r="B586" s="382"/>
      <c r="C586" s="382"/>
      <c r="D586" s="382"/>
      <c r="E586" s="382"/>
      <c r="F586" s="382"/>
      <c r="G586" s="382"/>
      <c r="H586" s="382"/>
      <c r="I586" s="383"/>
      <c r="J586" s="381"/>
      <c r="K586" s="382"/>
      <c r="L586" s="382"/>
      <c r="M586" s="382"/>
      <c r="N586" s="382"/>
      <c r="O586" s="382"/>
      <c r="P586" s="382"/>
      <c r="Q586" s="382"/>
      <c r="R586" s="383"/>
    </row>
    <row r="587" spans="1:18" x14ac:dyDescent="0.35">
      <c r="A587" s="381"/>
      <c r="B587" s="382"/>
      <c r="C587" s="382"/>
      <c r="D587" s="382"/>
      <c r="E587" s="382"/>
      <c r="F587" s="382"/>
      <c r="G587" s="382"/>
      <c r="H587" s="382"/>
      <c r="I587" s="383"/>
      <c r="J587" s="381"/>
      <c r="K587" s="382"/>
      <c r="L587" s="382"/>
      <c r="M587" s="382"/>
      <c r="N587" s="382"/>
      <c r="O587" s="382"/>
      <c r="P587" s="382"/>
      <c r="Q587" s="382"/>
      <c r="R587" s="383"/>
    </row>
    <row r="588" spans="1:18" x14ac:dyDescent="0.35">
      <c r="A588" s="381"/>
      <c r="B588" s="382"/>
      <c r="C588" s="382"/>
      <c r="D588" s="382"/>
      <c r="E588" s="382"/>
      <c r="F588" s="382"/>
      <c r="G588" s="382"/>
      <c r="H588" s="382"/>
      <c r="I588" s="383"/>
      <c r="J588" s="381"/>
      <c r="K588" s="382"/>
      <c r="L588" s="382"/>
      <c r="M588" s="382"/>
      <c r="N588" s="382"/>
      <c r="O588" s="382"/>
      <c r="P588" s="382"/>
      <c r="Q588" s="382"/>
      <c r="R588" s="383"/>
    </row>
    <row r="589" spans="1:18" x14ac:dyDescent="0.35">
      <c r="A589" s="381"/>
      <c r="B589" s="382"/>
      <c r="C589" s="382"/>
      <c r="D589" s="382"/>
      <c r="E589" s="382"/>
      <c r="F589" s="382"/>
      <c r="G589" s="382"/>
      <c r="H589" s="382"/>
      <c r="I589" s="383"/>
      <c r="J589" s="381"/>
      <c r="K589" s="382"/>
      <c r="L589" s="382"/>
      <c r="M589" s="382"/>
      <c r="N589" s="382"/>
      <c r="O589" s="382"/>
      <c r="P589" s="382"/>
      <c r="Q589" s="382"/>
      <c r="R589" s="383"/>
    </row>
    <row r="590" spans="1:18" x14ac:dyDescent="0.35">
      <c r="A590" s="381"/>
      <c r="B590" s="382"/>
      <c r="C590" s="382"/>
      <c r="D590" s="382"/>
      <c r="E590" s="382"/>
      <c r="F590" s="382"/>
      <c r="G590" s="382"/>
      <c r="H590" s="382"/>
      <c r="I590" s="383"/>
      <c r="J590" s="381"/>
      <c r="K590" s="382"/>
      <c r="L590" s="382"/>
      <c r="M590" s="382"/>
      <c r="N590" s="382"/>
      <c r="O590" s="382"/>
      <c r="P590" s="382"/>
      <c r="Q590" s="382"/>
      <c r="R590" s="383"/>
    </row>
    <row r="591" spans="1:18" x14ac:dyDescent="0.35">
      <c r="A591" s="381"/>
      <c r="B591" s="382"/>
      <c r="C591" s="382"/>
      <c r="D591" s="382"/>
      <c r="E591" s="382"/>
      <c r="F591" s="382"/>
      <c r="G591" s="382"/>
      <c r="H591" s="382"/>
      <c r="I591" s="383"/>
      <c r="J591" s="381"/>
      <c r="K591" s="382"/>
      <c r="L591" s="382"/>
      <c r="M591" s="382"/>
      <c r="N591" s="382"/>
      <c r="O591" s="382"/>
      <c r="P591" s="382"/>
      <c r="Q591" s="382"/>
      <c r="R591" s="383"/>
    </row>
    <row r="592" spans="1:18" x14ac:dyDescent="0.35">
      <c r="A592" s="381"/>
      <c r="B592" s="382"/>
      <c r="C592" s="382"/>
      <c r="D592" s="382"/>
      <c r="E592" s="382"/>
      <c r="F592" s="382"/>
      <c r="G592" s="382"/>
      <c r="H592" s="382"/>
      <c r="I592" s="383"/>
      <c r="J592" s="381"/>
      <c r="K592" s="382"/>
      <c r="L592" s="382"/>
      <c r="M592" s="382"/>
      <c r="N592" s="382"/>
      <c r="O592" s="382"/>
      <c r="P592" s="382"/>
      <c r="Q592" s="382"/>
      <c r="R592" s="383"/>
    </row>
    <row r="593" spans="1:18" x14ac:dyDescent="0.35">
      <c r="A593" s="381"/>
      <c r="B593" s="382"/>
      <c r="C593" s="382"/>
      <c r="D593" s="382"/>
      <c r="E593" s="382"/>
      <c r="F593" s="382"/>
      <c r="G593" s="382"/>
      <c r="H593" s="382"/>
      <c r="I593" s="383"/>
      <c r="J593" s="381"/>
      <c r="K593" s="382"/>
      <c r="L593" s="382"/>
      <c r="M593" s="382"/>
      <c r="N593" s="382"/>
      <c r="O593" s="382"/>
      <c r="P593" s="382"/>
      <c r="Q593" s="382"/>
      <c r="R593" s="383"/>
    </row>
    <row r="594" spans="1:18" x14ac:dyDescent="0.35">
      <c r="A594" s="381"/>
      <c r="B594" s="382"/>
      <c r="C594" s="382"/>
      <c r="D594" s="382"/>
      <c r="E594" s="382"/>
      <c r="F594" s="382"/>
      <c r="G594" s="382"/>
      <c r="H594" s="382"/>
      <c r="I594" s="383"/>
      <c r="J594" s="381"/>
      <c r="K594" s="382"/>
      <c r="L594" s="382"/>
      <c r="M594" s="382"/>
      <c r="N594" s="382"/>
      <c r="O594" s="382"/>
      <c r="P594" s="382"/>
      <c r="Q594" s="382"/>
      <c r="R594" s="383"/>
    </row>
    <row r="595" spans="1:18" x14ac:dyDescent="0.35">
      <c r="A595" s="381"/>
      <c r="B595" s="382"/>
      <c r="C595" s="382"/>
      <c r="D595" s="382"/>
      <c r="E595" s="382"/>
      <c r="F595" s="382"/>
      <c r="G595" s="382"/>
      <c r="H595" s="382"/>
      <c r="I595" s="383"/>
      <c r="J595" s="381"/>
      <c r="K595" s="382"/>
      <c r="L595" s="382"/>
      <c r="M595" s="382"/>
      <c r="N595" s="382"/>
      <c r="O595" s="382"/>
      <c r="P595" s="382"/>
      <c r="Q595" s="382"/>
      <c r="R595" s="383"/>
    </row>
    <row r="596" spans="1:18" x14ac:dyDescent="0.35">
      <c r="A596" s="381"/>
      <c r="B596" s="382"/>
      <c r="C596" s="382"/>
      <c r="D596" s="382"/>
      <c r="E596" s="382"/>
      <c r="F596" s="382"/>
      <c r="G596" s="382"/>
      <c r="H596" s="382"/>
      <c r="I596" s="383"/>
      <c r="J596" s="381"/>
      <c r="K596" s="382"/>
      <c r="L596" s="382"/>
      <c r="M596" s="382"/>
      <c r="N596" s="382"/>
      <c r="O596" s="382"/>
      <c r="P596" s="382"/>
      <c r="Q596" s="382"/>
      <c r="R596" s="383"/>
    </row>
    <row r="597" spans="1:18" x14ac:dyDescent="0.35">
      <c r="A597" s="381"/>
      <c r="B597" s="382"/>
      <c r="C597" s="382"/>
      <c r="D597" s="382"/>
      <c r="E597" s="382"/>
      <c r="F597" s="382"/>
      <c r="G597" s="382"/>
      <c r="H597" s="382"/>
      <c r="I597" s="383"/>
      <c r="J597" s="381"/>
      <c r="K597" s="382"/>
      <c r="L597" s="382"/>
      <c r="M597" s="382"/>
      <c r="N597" s="382"/>
      <c r="O597" s="382"/>
      <c r="P597" s="382"/>
      <c r="Q597" s="382"/>
      <c r="R597" s="383"/>
    </row>
    <row r="598" spans="1:18" x14ac:dyDescent="0.35">
      <c r="A598" s="381"/>
      <c r="B598" s="382"/>
      <c r="C598" s="382"/>
      <c r="D598" s="382"/>
      <c r="E598" s="382"/>
      <c r="F598" s="382"/>
      <c r="G598" s="382"/>
      <c r="H598" s="382"/>
      <c r="I598" s="383"/>
      <c r="J598" s="381"/>
      <c r="K598" s="382"/>
      <c r="L598" s="382"/>
      <c r="M598" s="382"/>
      <c r="N598" s="382"/>
      <c r="O598" s="382"/>
      <c r="P598" s="382"/>
      <c r="Q598" s="382"/>
      <c r="R598" s="383"/>
    </row>
    <row r="599" spans="1:18" x14ac:dyDescent="0.35">
      <c r="A599" s="381"/>
      <c r="B599" s="382"/>
      <c r="C599" s="382"/>
      <c r="D599" s="382"/>
      <c r="E599" s="382"/>
      <c r="F599" s="382"/>
      <c r="G599" s="382"/>
      <c r="H599" s="382"/>
      <c r="I599" s="383"/>
      <c r="J599" s="381"/>
      <c r="K599" s="382"/>
      <c r="L599" s="382"/>
      <c r="M599" s="382"/>
      <c r="N599" s="382"/>
      <c r="O599" s="382"/>
      <c r="P599" s="382"/>
      <c r="Q599" s="382"/>
      <c r="R599" s="383"/>
    </row>
    <row r="600" spans="1:18" x14ac:dyDescent="0.35">
      <c r="A600" s="381"/>
      <c r="B600" s="382"/>
      <c r="C600" s="382"/>
      <c r="D600" s="382"/>
      <c r="E600" s="382"/>
      <c r="F600" s="382"/>
      <c r="G600" s="382"/>
      <c r="H600" s="382"/>
      <c r="I600" s="383"/>
      <c r="J600" s="381"/>
      <c r="K600" s="382"/>
      <c r="L600" s="382"/>
      <c r="M600" s="382"/>
      <c r="N600" s="382"/>
      <c r="O600" s="382"/>
      <c r="P600" s="382"/>
      <c r="Q600" s="382"/>
      <c r="R600" s="383"/>
    </row>
    <row r="601" spans="1:18" x14ac:dyDescent="0.35">
      <c r="A601" s="381"/>
      <c r="B601" s="382"/>
      <c r="C601" s="382"/>
      <c r="D601" s="382"/>
      <c r="E601" s="382"/>
      <c r="F601" s="382"/>
      <c r="G601" s="382"/>
      <c r="H601" s="382"/>
      <c r="I601" s="383"/>
      <c r="J601" s="381"/>
      <c r="K601" s="382"/>
      <c r="L601" s="382"/>
      <c r="M601" s="382"/>
      <c r="N601" s="382"/>
      <c r="O601" s="382"/>
      <c r="P601" s="382"/>
      <c r="Q601" s="382"/>
      <c r="R601" s="383"/>
    </row>
    <row r="602" spans="1:18" x14ac:dyDescent="0.35">
      <c r="A602" s="381"/>
      <c r="B602" s="382"/>
      <c r="C602" s="382"/>
      <c r="D602" s="382"/>
      <c r="E602" s="382"/>
      <c r="F602" s="382"/>
      <c r="G602" s="382"/>
      <c r="H602" s="382"/>
      <c r="I602" s="383"/>
      <c r="J602" s="381"/>
      <c r="K602" s="382"/>
      <c r="L602" s="382"/>
      <c r="M602" s="382"/>
      <c r="N602" s="382"/>
      <c r="O602" s="382"/>
      <c r="P602" s="382"/>
      <c r="Q602" s="382"/>
      <c r="R602" s="383"/>
    </row>
    <row r="603" spans="1:18" x14ac:dyDescent="0.35">
      <c r="A603" s="381"/>
      <c r="B603" s="382"/>
      <c r="C603" s="382"/>
      <c r="D603" s="382"/>
      <c r="E603" s="382"/>
      <c r="F603" s="382"/>
      <c r="G603" s="382"/>
      <c r="H603" s="382"/>
      <c r="I603" s="383"/>
      <c r="J603" s="381"/>
      <c r="K603" s="382"/>
      <c r="L603" s="382"/>
      <c r="M603" s="382"/>
      <c r="N603" s="382"/>
      <c r="O603" s="382"/>
      <c r="P603" s="382"/>
      <c r="Q603" s="382"/>
      <c r="R603" s="383"/>
    </row>
    <row r="604" spans="1:18" x14ac:dyDescent="0.35">
      <c r="A604" s="381"/>
      <c r="B604" s="382"/>
      <c r="C604" s="382"/>
      <c r="D604" s="382"/>
      <c r="E604" s="382"/>
      <c r="F604" s="382"/>
      <c r="G604" s="382"/>
      <c r="H604" s="382"/>
      <c r="I604" s="383"/>
      <c r="J604" s="381"/>
      <c r="K604" s="382"/>
      <c r="L604" s="382"/>
      <c r="M604" s="382"/>
      <c r="N604" s="382"/>
      <c r="O604" s="382"/>
      <c r="P604" s="382"/>
      <c r="Q604" s="382"/>
      <c r="R604" s="383"/>
    </row>
    <row r="605" spans="1:18" x14ac:dyDescent="0.35">
      <c r="A605" s="381"/>
      <c r="B605" s="382"/>
      <c r="C605" s="382"/>
      <c r="D605" s="382"/>
      <c r="E605" s="382"/>
      <c r="F605" s="382"/>
      <c r="G605" s="382"/>
      <c r="H605" s="382"/>
      <c r="I605" s="383"/>
      <c r="J605" s="381"/>
      <c r="K605" s="382"/>
      <c r="L605" s="382"/>
      <c r="M605" s="382"/>
      <c r="N605" s="382"/>
      <c r="O605" s="382"/>
      <c r="P605" s="382"/>
      <c r="Q605" s="382"/>
      <c r="R605" s="383"/>
    </row>
    <row r="606" spans="1:18" x14ac:dyDescent="0.35">
      <c r="A606" s="381"/>
      <c r="B606" s="382"/>
      <c r="C606" s="382"/>
      <c r="D606" s="382"/>
      <c r="E606" s="382"/>
      <c r="F606" s="382"/>
      <c r="G606" s="382"/>
      <c r="H606" s="382"/>
      <c r="I606" s="383"/>
      <c r="J606" s="381"/>
      <c r="K606" s="382"/>
      <c r="L606" s="382"/>
      <c r="M606" s="382"/>
      <c r="N606" s="382"/>
      <c r="O606" s="382"/>
      <c r="P606" s="382"/>
      <c r="Q606" s="382"/>
      <c r="R606" s="383"/>
    </row>
    <row r="607" spans="1:18" x14ac:dyDescent="0.35">
      <c r="A607" s="381"/>
      <c r="B607" s="382"/>
      <c r="C607" s="382"/>
      <c r="D607" s="382"/>
      <c r="E607" s="382"/>
      <c r="F607" s="382"/>
      <c r="G607" s="382"/>
      <c r="H607" s="382"/>
      <c r="I607" s="383"/>
      <c r="J607" s="381"/>
      <c r="K607" s="382"/>
      <c r="L607" s="382"/>
      <c r="M607" s="382"/>
      <c r="N607" s="382"/>
      <c r="O607" s="382"/>
      <c r="P607" s="382"/>
      <c r="Q607" s="382"/>
      <c r="R607" s="383"/>
    </row>
    <row r="608" spans="1:18" x14ac:dyDescent="0.35">
      <c r="A608" s="381"/>
      <c r="B608" s="382"/>
      <c r="C608" s="382"/>
      <c r="D608" s="382"/>
      <c r="E608" s="382"/>
      <c r="F608" s="382"/>
      <c r="G608" s="382"/>
      <c r="H608" s="382"/>
      <c r="I608" s="383"/>
      <c r="J608" s="381"/>
      <c r="K608" s="382"/>
      <c r="L608" s="382"/>
      <c r="M608" s="382"/>
      <c r="N608" s="382"/>
      <c r="O608" s="382"/>
      <c r="P608" s="382"/>
      <c r="Q608" s="382"/>
      <c r="R608" s="383"/>
    </row>
    <row r="609" spans="1:18" x14ac:dyDescent="0.35">
      <c r="A609" s="381"/>
      <c r="B609" s="382"/>
      <c r="C609" s="382"/>
      <c r="D609" s="382"/>
      <c r="E609" s="382"/>
      <c r="F609" s="382"/>
      <c r="G609" s="382"/>
      <c r="H609" s="382"/>
      <c r="I609" s="383"/>
      <c r="J609" s="381"/>
      <c r="K609" s="382"/>
      <c r="L609" s="382"/>
      <c r="M609" s="382"/>
      <c r="N609" s="382"/>
      <c r="O609" s="382"/>
      <c r="P609" s="382"/>
      <c r="Q609" s="382"/>
      <c r="R609" s="383"/>
    </row>
    <row r="610" spans="1:18" x14ac:dyDescent="0.35">
      <c r="A610" s="381"/>
      <c r="B610" s="382"/>
      <c r="C610" s="382"/>
      <c r="D610" s="382"/>
      <c r="E610" s="382"/>
      <c r="F610" s="382"/>
      <c r="G610" s="382"/>
      <c r="H610" s="382"/>
      <c r="I610" s="383"/>
      <c r="J610" s="381"/>
      <c r="K610" s="382"/>
      <c r="L610" s="382"/>
      <c r="M610" s="382"/>
      <c r="N610" s="382"/>
      <c r="O610" s="382"/>
      <c r="P610" s="382"/>
      <c r="Q610" s="382"/>
      <c r="R610" s="383"/>
    </row>
    <row r="611" spans="1:18" x14ac:dyDescent="0.35">
      <c r="A611" s="381"/>
      <c r="B611" s="382"/>
      <c r="C611" s="382"/>
      <c r="D611" s="382"/>
      <c r="E611" s="382"/>
      <c r="F611" s="382"/>
      <c r="G611" s="382"/>
      <c r="H611" s="382"/>
      <c r="I611" s="383"/>
      <c r="J611" s="381"/>
      <c r="K611" s="382"/>
      <c r="L611" s="382"/>
      <c r="M611" s="382"/>
      <c r="N611" s="382"/>
      <c r="O611" s="382"/>
      <c r="P611" s="382"/>
      <c r="Q611" s="382"/>
      <c r="R611" s="383"/>
    </row>
    <row r="612" spans="1:18" x14ac:dyDescent="0.35">
      <c r="A612" s="381"/>
      <c r="B612" s="382"/>
      <c r="C612" s="382"/>
      <c r="D612" s="382"/>
      <c r="E612" s="382"/>
      <c r="F612" s="382"/>
      <c r="G612" s="382"/>
      <c r="H612" s="382"/>
      <c r="I612" s="383"/>
      <c r="J612" s="381"/>
      <c r="K612" s="382"/>
      <c r="L612" s="382"/>
      <c r="M612" s="382"/>
      <c r="N612" s="382"/>
      <c r="O612" s="382"/>
      <c r="P612" s="382"/>
      <c r="Q612" s="382"/>
      <c r="R612" s="383"/>
    </row>
    <row r="613" spans="1:18" x14ac:dyDescent="0.35">
      <c r="A613" s="381"/>
      <c r="B613" s="382"/>
      <c r="C613" s="382"/>
      <c r="D613" s="382"/>
      <c r="E613" s="382"/>
      <c r="F613" s="382"/>
      <c r="G613" s="382"/>
      <c r="H613" s="382"/>
      <c r="I613" s="383"/>
      <c r="J613" s="381"/>
      <c r="K613" s="382"/>
      <c r="L613" s="382"/>
      <c r="M613" s="382"/>
      <c r="N613" s="382"/>
      <c r="O613" s="382"/>
      <c r="P613" s="382"/>
      <c r="Q613" s="382"/>
      <c r="R613" s="383"/>
    </row>
    <row r="614" spans="1:18" x14ac:dyDescent="0.35">
      <c r="A614" s="381"/>
      <c r="B614" s="382"/>
      <c r="C614" s="382"/>
      <c r="D614" s="382"/>
      <c r="E614" s="382"/>
      <c r="F614" s="382"/>
      <c r="G614" s="382"/>
      <c r="H614" s="382"/>
      <c r="I614" s="383"/>
      <c r="J614" s="381"/>
      <c r="K614" s="382"/>
      <c r="L614" s="382"/>
      <c r="M614" s="382"/>
      <c r="N614" s="382"/>
      <c r="O614" s="382"/>
      <c r="P614" s="382"/>
      <c r="Q614" s="382"/>
      <c r="R614" s="383"/>
    </row>
    <row r="615" spans="1:18" x14ac:dyDescent="0.35">
      <c r="A615" s="381"/>
      <c r="B615" s="382"/>
      <c r="C615" s="382"/>
      <c r="D615" s="382"/>
      <c r="E615" s="382"/>
      <c r="F615" s="382"/>
      <c r="G615" s="382"/>
      <c r="H615" s="382"/>
      <c r="I615" s="383"/>
      <c r="J615" s="381"/>
      <c r="K615" s="382"/>
      <c r="L615" s="382"/>
      <c r="M615" s="382"/>
      <c r="N615" s="382"/>
      <c r="O615" s="382"/>
      <c r="P615" s="382"/>
      <c r="Q615" s="382"/>
      <c r="R615" s="383"/>
    </row>
    <row r="616" spans="1:18" x14ac:dyDescent="0.35">
      <c r="A616" s="381"/>
      <c r="B616" s="382"/>
      <c r="C616" s="382"/>
      <c r="D616" s="382"/>
      <c r="E616" s="382"/>
      <c r="F616" s="382"/>
      <c r="G616" s="382"/>
      <c r="H616" s="382"/>
      <c r="I616" s="383"/>
      <c r="J616" s="381"/>
      <c r="K616" s="382"/>
      <c r="L616" s="382"/>
      <c r="M616" s="382"/>
      <c r="N616" s="382"/>
      <c r="O616" s="382"/>
      <c r="P616" s="382"/>
      <c r="Q616" s="382"/>
      <c r="R616" s="383"/>
    </row>
    <row r="617" spans="1:18" x14ac:dyDescent="0.35">
      <c r="A617" s="381"/>
      <c r="B617" s="382"/>
      <c r="C617" s="382"/>
      <c r="D617" s="382"/>
      <c r="E617" s="382"/>
      <c r="F617" s="382"/>
      <c r="G617" s="382"/>
      <c r="H617" s="382"/>
      <c r="I617" s="383"/>
      <c r="J617" s="381"/>
      <c r="K617" s="382"/>
      <c r="L617" s="382"/>
      <c r="M617" s="382"/>
      <c r="N617" s="382"/>
      <c r="O617" s="382"/>
      <c r="P617" s="382"/>
      <c r="Q617" s="382"/>
      <c r="R617" s="383"/>
    </row>
    <row r="618" spans="1:18" x14ac:dyDescent="0.35">
      <c r="A618" s="381"/>
      <c r="B618" s="382"/>
      <c r="C618" s="382"/>
      <c r="D618" s="382"/>
      <c r="E618" s="382"/>
      <c r="F618" s="382"/>
      <c r="G618" s="382"/>
      <c r="H618" s="382"/>
      <c r="I618" s="383"/>
      <c r="J618" s="381"/>
      <c r="K618" s="382"/>
      <c r="L618" s="382"/>
      <c r="M618" s="382"/>
      <c r="N618" s="382"/>
      <c r="O618" s="382"/>
      <c r="P618" s="382"/>
      <c r="Q618" s="382"/>
      <c r="R618" s="383"/>
    </row>
    <row r="619" spans="1:18" x14ac:dyDescent="0.35">
      <c r="A619" s="381"/>
      <c r="B619" s="382"/>
      <c r="C619" s="382"/>
      <c r="D619" s="382"/>
      <c r="E619" s="382"/>
      <c r="F619" s="382"/>
      <c r="G619" s="382"/>
      <c r="H619" s="382"/>
      <c r="I619" s="383"/>
      <c r="J619" s="381"/>
      <c r="K619" s="382"/>
      <c r="L619" s="382"/>
      <c r="M619" s="382"/>
      <c r="N619" s="382"/>
      <c r="O619" s="382"/>
      <c r="P619" s="382"/>
      <c r="Q619" s="382"/>
      <c r="R619" s="383"/>
    </row>
    <row r="620" spans="1:18" x14ac:dyDescent="0.35">
      <c r="A620" s="381"/>
      <c r="B620" s="382"/>
      <c r="C620" s="382"/>
      <c r="D620" s="382"/>
      <c r="E620" s="382"/>
      <c r="F620" s="382"/>
      <c r="G620" s="382"/>
      <c r="H620" s="382"/>
      <c r="I620" s="383"/>
      <c r="J620" s="381"/>
      <c r="K620" s="382"/>
      <c r="L620" s="382"/>
      <c r="M620" s="382"/>
      <c r="N620" s="382"/>
      <c r="O620" s="382"/>
      <c r="P620" s="382"/>
      <c r="Q620" s="382"/>
      <c r="R620" s="383"/>
    </row>
    <row r="621" spans="1:18" x14ac:dyDescent="0.35">
      <c r="A621" s="381"/>
      <c r="B621" s="382"/>
      <c r="C621" s="382"/>
      <c r="D621" s="382"/>
      <c r="E621" s="382"/>
      <c r="F621" s="382"/>
      <c r="G621" s="382"/>
      <c r="H621" s="382"/>
      <c r="I621" s="383"/>
      <c r="J621" s="381"/>
      <c r="K621" s="382"/>
      <c r="L621" s="382"/>
      <c r="M621" s="382"/>
      <c r="N621" s="382"/>
      <c r="O621" s="382"/>
      <c r="P621" s="382"/>
      <c r="Q621" s="382"/>
      <c r="R621" s="383"/>
    </row>
    <row r="622" spans="1:18" x14ac:dyDescent="0.35">
      <c r="A622" s="381"/>
      <c r="B622" s="382"/>
      <c r="C622" s="382"/>
      <c r="D622" s="382"/>
      <c r="E622" s="382"/>
      <c r="F622" s="382"/>
      <c r="G622" s="382"/>
      <c r="H622" s="382"/>
      <c r="I622" s="383"/>
      <c r="J622" s="381"/>
      <c r="K622" s="382"/>
      <c r="L622" s="382"/>
      <c r="M622" s="382"/>
      <c r="N622" s="382"/>
      <c r="O622" s="382"/>
      <c r="P622" s="382"/>
      <c r="Q622" s="382"/>
      <c r="R622" s="383"/>
    </row>
    <row r="623" spans="1:18" x14ac:dyDescent="0.35">
      <c r="A623" s="381"/>
      <c r="B623" s="382"/>
      <c r="C623" s="382"/>
      <c r="D623" s="382"/>
      <c r="E623" s="382"/>
      <c r="F623" s="382"/>
      <c r="G623" s="382"/>
      <c r="H623" s="382"/>
      <c r="I623" s="383"/>
      <c r="J623" s="381"/>
      <c r="K623" s="382"/>
      <c r="L623" s="382"/>
      <c r="M623" s="382"/>
      <c r="N623" s="382"/>
      <c r="O623" s="382"/>
      <c r="P623" s="382"/>
      <c r="Q623" s="382"/>
      <c r="R623" s="383"/>
    </row>
    <row r="624" spans="1:18" x14ac:dyDescent="0.35">
      <c r="A624" s="381"/>
      <c r="B624" s="382"/>
      <c r="C624" s="382"/>
      <c r="D624" s="382"/>
      <c r="E624" s="382"/>
      <c r="F624" s="382"/>
      <c r="G624" s="382"/>
      <c r="H624" s="382"/>
      <c r="I624" s="383"/>
      <c r="J624" s="381"/>
      <c r="K624" s="382"/>
      <c r="L624" s="382"/>
      <c r="M624" s="382"/>
      <c r="N624" s="382"/>
      <c r="O624" s="382"/>
      <c r="P624" s="382"/>
      <c r="Q624" s="382"/>
      <c r="R624" s="383"/>
    </row>
    <row r="625" spans="1:18" x14ac:dyDescent="0.35">
      <c r="A625" s="381"/>
      <c r="B625" s="382"/>
      <c r="C625" s="382"/>
      <c r="D625" s="382"/>
      <c r="E625" s="382"/>
      <c r="F625" s="382"/>
      <c r="G625" s="382"/>
      <c r="H625" s="382"/>
      <c r="I625" s="383"/>
      <c r="J625" s="381"/>
      <c r="K625" s="382"/>
      <c r="L625" s="382"/>
      <c r="M625" s="382"/>
      <c r="N625" s="382"/>
      <c r="O625" s="382"/>
      <c r="P625" s="382"/>
      <c r="Q625" s="382"/>
      <c r="R625" s="383"/>
    </row>
    <row r="626" spans="1:18" x14ac:dyDescent="0.35">
      <c r="A626" s="381"/>
      <c r="B626" s="382"/>
      <c r="C626" s="382"/>
      <c r="D626" s="382"/>
      <c r="E626" s="382"/>
      <c r="F626" s="382"/>
      <c r="G626" s="382"/>
      <c r="H626" s="382"/>
      <c r="I626" s="383"/>
      <c r="J626" s="381"/>
      <c r="K626" s="382"/>
      <c r="L626" s="382"/>
      <c r="M626" s="382"/>
      <c r="N626" s="382"/>
      <c r="O626" s="382"/>
      <c r="P626" s="382"/>
      <c r="Q626" s="382"/>
      <c r="R626" s="383"/>
    </row>
    <row r="627" spans="1:18" x14ac:dyDescent="0.35">
      <c r="A627" s="381"/>
      <c r="B627" s="382"/>
      <c r="C627" s="382"/>
      <c r="D627" s="382"/>
      <c r="E627" s="382"/>
      <c r="F627" s="382"/>
      <c r="G627" s="382"/>
      <c r="H627" s="382"/>
      <c r="I627" s="383"/>
      <c r="J627" s="381"/>
      <c r="K627" s="382"/>
      <c r="L627" s="382"/>
      <c r="M627" s="382"/>
      <c r="N627" s="382"/>
      <c r="O627" s="382"/>
      <c r="P627" s="382"/>
      <c r="Q627" s="382"/>
      <c r="R627" s="383"/>
    </row>
    <row r="628" spans="1:18" x14ac:dyDescent="0.35">
      <c r="A628" s="381"/>
      <c r="B628" s="382"/>
      <c r="C628" s="382"/>
      <c r="D628" s="382"/>
      <c r="E628" s="382"/>
      <c r="F628" s="382"/>
      <c r="G628" s="382"/>
      <c r="H628" s="382"/>
      <c r="I628" s="383"/>
      <c r="J628" s="381"/>
      <c r="K628" s="382"/>
      <c r="L628" s="382"/>
      <c r="M628" s="382"/>
      <c r="N628" s="382"/>
      <c r="O628" s="382"/>
      <c r="P628" s="382"/>
      <c r="Q628" s="382"/>
      <c r="R628" s="383"/>
    </row>
    <row r="629" spans="1:18" x14ac:dyDescent="0.35">
      <c r="A629" s="381"/>
      <c r="B629" s="382"/>
      <c r="C629" s="382"/>
      <c r="D629" s="382"/>
      <c r="E629" s="382"/>
      <c r="F629" s="382"/>
      <c r="G629" s="382"/>
      <c r="H629" s="382"/>
      <c r="I629" s="383"/>
      <c r="J629" s="381"/>
      <c r="K629" s="382"/>
      <c r="L629" s="382"/>
      <c r="M629" s="382"/>
      <c r="N629" s="382"/>
      <c r="O629" s="382"/>
      <c r="P629" s="382"/>
      <c r="Q629" s="382"/>
      <c r="R629" s="383"/>
    </row>
    <row r="630" spans="1:18" x14ac:dyDescent="0.35">
      <c r="A630" s="381"/>
      <c r="B630" s="382"/>
      <c r="C630" s="382"/>
      <c r="D630" s="382"/>
      <c r="E630" s="382"/>
      <c r="F630" s="382"/>
      <c r="G630" s="382"/>
      <c r="H630" s="382"/>
      <c r="I630" s="383"/>
      <c r="J630" s="381"/>
      <c r="K630" s="382"/>
      <c r="L630" s="382"/>
      <c r="M630" s="382"/>
      <c r="N630" s="382"/>
      <c r="O630" s="382"/>
      <c r="P630" s="382"/>
      <c r="Q630" s="382"/>
      <c r="R630" s="383"/>
    </row>
    <row r="631" spans="1:18" x14ac:dyDescent="0.35">
      <c r="A631" s="381"/>
      <c r="B631" s="382"/>
      <c r="C631" s="382"/>
      <c r="D631" s="382"/>
      <c r="E631" s="382"/>
      <c r="F631" s="382"/>
      <c r="G631" s="382"/>
      <c r="H631" s="382"/>
      <c r="I631" s="383"/>
      <c r="J631" s="381"/>
      <c r="K631" s="382"/>
      <c r="L631" s="382"/>
      <c r="M631" s="382"/>
      <c r="N631" s="382"/>
      <c r="O631" s="382"/>
      <c r="P631" s="382"/>
      <c r="Q631" s="382"/>
      <c r="R631" s="383"/>
    </row>
    <row r="632" spans="1:18" x14ac:dyDescent="0.35">
      <c r="A632" s="381"/>
      <c r="B632" s="382"/>
      <c r="C632" s="382"/>
      <c r="D632" s="382"/>
      <c r="E632" s="382"/>
      <c r="F632" s="382"/>
      <c r="G632" s="382"/>
      <c r="H632" s="382"/>
      <c r="I632" s="383"/>
      <c r="J632" s="381"/>
      <c r="K632" s="382"/>
      <c r="L632" s="382"/>
      <c r="M632" s="382"/>
      <c r="N632" s="382"/>
      <c r="O632" s="382"/>
      <c r="P632" s="382"/>
      <c r="Q632" s="382"/>
      <c r="R632" s="383"/>
    </row>
    <row r="633" spans="1:18" x14ac:dyDescent="0.35">
      <c r="A633" s="381"/>
      <c r="B633" s="382"/>
      <c r="C633" s="382"/>
      <c r="D633" s="382"/>
      <c r="E633" s="382"/>
      <c r="F633" s="382"/>
      <c r="G633" s="382"/>
      <c r="H633" s="382"/>
      <c r="I633" s="383"/>
      <c r="J633" s="381"/>
      <c r="K633" s="382"/>
      <c r="L633" s="382"/>
      <c r="M633" s="382"/>
      <c r="N633" s="382"/>
      <c r="O633" s="382"/>
      <c r="P633" s="382"/>
      <c r="Q633" s="382"/>
      <c r="R633" s="383"/>
    </row>
    <row r="634" spans="1:18" x14ac:dyDescent="0.35">
      <c r="A634" s="381"/>
      <c r="B634" s="382"/>
      <c r="C634" s="382"/>
      <c r="D634" s="382"/>
      <c r="E634" s="382"/>
      <c r="F634" s="382"/>
      <c r="G634" s="382"/>
      <c r="H634" s="382"/>
      <c r="I634" s="383"/>
      <c r="J634" s="381"/>
      <c r="K634" s="382"/>
      <c r="L634" s="382"/>
      <c r="M634" s="382"/>
      <c r="N634" s="382"/>
      <c r="O634" s="382"/>
      <c r="P634" s="382"/>
      <c r="Q634" s="382"/>
      <c r="R634" s="383"/>
    </row>
    <row r="635" spans="1:18" x14ac:dyDescent="0.35">
      <c r="A635" s="381"/>
      <c r="B635" s="382"/>
      <c r="C635" s="382"/>
      <c r="D635" s="382"/>
      <c r="E635" s="382"/>
      <c r="F635" s="382"/>
      <c r="G635" s="382"/>
      <c r="H635" s="382"/>
      <c r="I635" s="383"/>
      <c r="J635" s="381"/>
      <c r="K635" s="382"/>
      <c r="L635" s="382"/>
      <c r="M635" s="382"/>
      <c r="N635" s="382"/>
      <c r="O635" s="382"/>
      <c r="P635" s="382"/>
      <c r="Q635" s="382"/>
      <c r="R635" s="383"/>
    </row>
    <row r="636" spans="1:18" x14ac:dyDescent="0.35">
      <c r="A636" s="381"/>
      <c r="B636" s="382"/>
      <c r="C636" s="382"/>
      <c r="D636" s="382"/>
      <c r="E636" s="382"/>
      <c r="F636" s="382"/>
      <c r="G636" s="382"/>
      <c r="H636" s="382"/>
      <c r="I636" s="383"/>
      <c r="J636" s="381"/>
      <c r="K636" s="382"/>
      <c r="L636" s="382"/>
      <c r="M636" s="382"/>
      <c r="N636" s="382"/>
      <c r="O636" s="382"/>
      <c r="P636" s="382"/>
      <c r="Q636" s="382"/>
      <c r="R636" s="383"/>
    </row>
    <row r="637" spans="1:18" x14ac:dyDescent="0.35">
      <c r="A637" s="381"/>
      <c r="B637" s="382"/>
      <c r="C637" s="382"/>
      <c r="D637" s="382"/>
      <c r="E637" s="382"/>
      <c r="F637" s="382"/>
      <c r="G637" s="382"/>
      <c r="H637" s="382"/>
      <c r="I637" s="383"/>
      <c r="J637" s="381"/>
      <c r="K637" s="382"/>
      <c r="L637" s="382"/>
      <c r="M637" s="382"/>
      <c r="N637" s="382"/>
      <c r="O637" s="382"/>
      <c r="P637" s="382"/>
      <c r="Q637" s="382"/>
      <c r="R637" s="383"/>
    </row>
    <row r="638" spans="1:18" x14ac:dyDescent="0.35">
      <c r="A638" s="381"/>
      <c r="B638" s="382"/>
      <c r="C638" s="382"/>
      <c r="D638" s="382"/>
      <c r="E638" s="382"/>
      <c r="F638" s="382"/>
      <c r="G638" s="382"/>
      <c r="H638" s="382"/>
      <c r="I638" s="383"/>
      <c r="J638" s="381"/>
      <c r="K638" s="382"/>
      <c r="L638" s="382"/>
      <c r="M638" s="382"/>
      <c r="N638" s="382"/>
      <c r="O638" s="382"/>
      <c r="P638" s="382"/>
      <c r="Q638" s="382"/>
      <c r="R638" s="383"/>
    </row>
    <row r="639" spans="1:18" x14ac:dyDescent="0.35">
      <c r="A639" s="381"/>
      <c r="B639" s="382"/>
      <c r="C639" s="382"/>
      <c r="D639" s="382"/>
      <c r="E639" s="382"/>
      <c r="F639" s="382"/>
      <c r="G639" s="382"/>
      <c r="H639" s="382"/>
      <c r="I639" s="383"/>
      <c r="J639" s="381"/>
      <c r="K639" s="382"/>
      <c r="L639" s="382"/>
      <c r="M639" s="382"/>
      <c r="N639" s="382"/>
      <c r="O639" s="382"/>
      <c r="P639" s="382"/>
      <c r="Q639" s="382"/>
      <c r="R639" s="383"/>
    </row>
    <row r="640" spans="1:18" x14ac:dyDescent="0.35">
      <c r="A640" s="381"/>
      <c r="B640" s="382"/>
      <c r="C640" s="382"/>
      <c r="D640" s="382"/>
      <c r="E640" s="382"/>
      <c r="F640" s="382"/>
      <c r="G640" s="382"/>
      <c r="H640" s="382"/>
      <c r="I640" s="383"/>
      <c r="J640" s="381"/>
      <c r="K640" s="382"/>
      <c r="L640" s="382"/>
      <c r="M640" s="382"/>
      <c r="N640" s="382"/>
      <c r="O640" s="382"/>
      <c r="P640" s="382"/>
      <c r="Q640" s="382"/>
      <c r="R640" s="383"/>
    </row>
    <row r="641" spans="1:18" x14ac:dyDescent="0.35">
      <c r="A641" s="381"/>
      <c r="B641" s="382"/>
      <c r="C641" s="382"/>
      <c r="D641" s="382"/>
      <c r="E641" s="382"/>
      <c r="F641" s="382"/>
      <c r="G641" s="382"/>
      <c r="H641" s="382"/>
      <c r="I641" s="383"/>
      <c r="J641" s="381"/>
      <c r="K641" s="382"/>
      <c r="L641" s="382"/>
      <c r="M641" s="382"/>
      <c r="N641" s="382"/>
      <c r="O641" s="382"/>
      <c r="P641" s="382"/>
      <c r="Q641" s="382"/>
      <c r="R641" s="383"/>
    </row>
    <row r="642" spans="1:18" x14ac:dyDescent="0.35">
      <c r="A642" s="381"/>
      <c r="B642" s="382"/>
      <c r="C642" s="382"/>
      <c r="D642" s="382"/>
      <c r="E642" s="382"/>
      <c r="F642" s="382"/>
      <c r="G642" s="382"/>
      <c r="H642" s="382"/>
      <c r="I642" s="383"/>
      <c r="J642" s="381"/>
      <c r="K642" s="382"/>
      <c r="L642" s="382"/>
      <c r="M642" s="382"/>
      <c r="N642" s="382"/>
      <c r="O642" s="382"/>
      <c r="P642" s="382"/>
      <c r="Q642" s="382"/>
      <c r="R642" s="383"/>
    </row>
    <row r="643" spans="1:18" x14ac:dyDescent="0.35">
      <c r="A643" s="381"/>
      <c r="B643" s="382"/>
      <c r="C643" s="382"/>
      <c r="D643" s="382"/>
      <c r="E643" s="382"/>
      <c r="F643" s="382"/>
      <c r="G643" s="382"/>
      <c r="H643" s="382"/>
      <c r="I643" s="383"/>
      <c r="J643" s="381"/>
      <c r="K643" s="382"/>
      <c r="L643" s="382"/>
      <c r="M643" s="382"/>
      <c r="N643" s="382"/>
      <c r="O643" s="382"/>
      <c r="P643" s="382"/>
      <c r="Q643" s="382"/>
      <c r="R643" s="383"/>
    </row>
    <row r="644" spans="1:18" x14ac:dyDescent="0.35">
      <c r="A644" s="381"/>
      <c r="B644" s="382"/>
      <c r="C644" s="382"/>
      <c r="D644" s="382"/>
      <c r="E644" s="382"/>
      <c r="F644" s="382"/>
      <c r="G644" s="382"/>
      <c r="H644" s="382"/>
      <c r="I644" s="383"/>
      <c r="J644" s="381"/>
      <c r="K644" s="382"/>
      <c r="L644" s="382"/>
      <c r="M644" s="382"/>
      <c r="N644" s="382"/>
      <c r="O644" s="382"/>
      <c r="P644" s="382"/>
      <c r="Q644" s="382"/>
      <c r="R644" s="383"/>
    </row>
    <row r="645" spans="1:18" x14ac:dyDescent="0.35">
      <c r="A645" s="381"/>
      <c r="B645" s="382"/>
      <c r="C645" s="382"/>
      <c r="D645" s="382"/>
      <c r="E645" s="382"/>
      <c r="F645" s="382"/>
      <c r="G645" s="382"/>
      <c r="H645" s="382"/>
      <c r="I645" s="383"/>
      <c r="J645" s="381"/>
      <c r="K645" s="382"/>
      <c r="L645" s="382"/>
      <c r="M645" s="382"/>
      <c r="N645" s="382"/>
      <c r="O645" s="382"/>
      <c r="P645" s="382"/>
      <c r="Q645" s="382"/>
      <c r="R645" s="383"/>
    </row>
    <row r="646" spans="1:18" x14ac:dyDescent="0.35">
      <c r="A646" s="381"/>
      <c r="B646" s="382"/>
      <c r="C646" s="382"/>
      <c r="D646" s="382"/>
      <c r="E646" s="382"/>
      <c r="F646" s="382"/>
      <c r="G646" s="382"/>
      <c r="H646" s="382"/>
      <c r="I646" s="383"/>
      <c r="J646" s="381"/>
      <c r="K646" s="382"/>
      <c r="L646" s="382"/>
      <c r="M646" s="382"/>
      <c r="N646" s="382"/>
      <c r="O646" s="382"/>
      <c r="P646" s="382"/>
      <c r="Q646" s="382"/>
      <c r="R646" s="383"/>
    </row>
    <row r="647" spans="1:18" x14ac:dyDescent="0.35">
      <c r="A647" s="381"/>
      <c r="B647" s="382"/>
      <c r="C647" s="382"/>
      <c r="D647" s="382"/>
      <c r="E647" s="382"/>
      <c r="F647" s="382"/>
      <c r="G647" s="382"/>
      <c r="H647" s="382"/>
      <c r="I647" s="383"/>
      <c r="J647" s="381"/>
      <c r="K647" s="382"/>
      <c r="L647" s="382"/>
      <c r="M647" s="382"/>
      <c r="N647" s="382"/>
      <c r="O647" s="382"/>
      <c r="P647" s="382"/>
      <c r="Q647" s="382"/>
      <c r="R647" s="383"/>
    </row>
    <row r="648" spans="1:18" x14ac:dyDescent="0.35">
      <c r="A648" s="381"/>
      <c r="B648" s="382"/>
      <c r="C648" s="382"/>
      <c r="D648" s="382"/>
      <c r="E648" s="382"/>
      <c r="F648" s="382"/>
      <c r="G648" s="382"/>
      <c r="H648" s="382"/>
      <c r="I648" s="383"/>
      <c r="J648" s="381"/>
      <c r="K648" s="382"/>
      <c r="L648" s="382"/>
      <c r="M648" s="382"/>
      <c r="N648" s="382"/>
      <c r="O648" s="382"/>
      <c r="P648" s="382"/>
      <c r="Q648" s="382"/>
      <c r="R648" s="383"/>
    </row>
    <row r="649" spans="1:18" x14ac:dyDescent="0.35">
      <c r="A649" s="381"/>
      <c r="B649" s="382"/>
      <c r="C649" s="382"/>
      <c r="D649" s="382"/>
      <c r="E649" s="382"/>
      <c r="F649" s="382"/>
      <c r="G649" s="382"/>
      <c r="H649" s="382"/>
      <c r="I649" s="383"/>
      <c r="J649" s="381"/>
      <c r="K649" s="382"/>
      <c r="L649" s="382"/>
      <c r="M649" s="382"/>
      <c r="N649" s="382"/>
      <c r="O649" s="382"/>
      <c r="P649" s="382"/>
      <c r="Q649" s="382"/>
      <c r="R649" s="383"/>
    </row>
    <row r="650" spans="1:18" x14ac:dyDescent="0.35">
      <c r="A650" s="381"/>
      <c r="B650" s="382"/>
      <c r="C650" s="382"/>
      <c r="D650" s="382"/>
      <c r="E650" s="382"/>
      <c r="F650" s="382"/>
      <c r="G650" s="382"/>
      <c r="H650" s="382"/>
      <c r="I650" s="383"/>
      <c r="J650" s="381"/>
      <c r="K650" s="382"/>
      <c r="L650" s="382"/>
      <c r="M650" s="382"/>
      <c r="N650" s="382"/>
      <c r="O650" s="382"/>
      <c r="P650" s="382"/>
      <c r="Q650" s="382"/>
      <c r="R650" s="383"/>
    </row>
    <row r="651" spans="1:18" x14ac:dyDescent="0.35">
      <c r="A651" s="381"/>
      <c r="B651" s="382"/>
      <c r="C651" s="382"/>
      <c r="D651" s="382"/>
      <c r="E651" s="382"/>
      <c r="F651" s="382"/>
      <c r="G651" s="382"/>
      <c r="H651" s="382"/>
      <c r="I651" s="383"/>
      <c r="J651" s="381"/>
      <c r="K651" s="382"/>
      <c r="L651" s="382"/>
      <c r="M651" s="382"/>
      <c r="N651" s="382"/>
      <c r="O651" s="382"/>
      <c r="P651" s="382"/>
      <c r="Q651" s="382"/>
      <c r="R651" s="383"/>
    </row>
    <row r="652" spans="1:18" x14ac:dyDescent="0.35">
      <c r="A652" s="381"/>
      <c r="B652" s="382"/>
      <c r="C652" s="382"/>
      <c r="D652" s="382"/>
      <c r="E652" s="382"/>
      <c r="F652" s="382"/>
      <c r="G652" s="382"/>
      <c r="H652" s="382"/>
      <c r="I652" s="383"/>
      <c r="J652" s="381"/>
      <c r="K652" s="382"/>
      <c r="L652" s="382"/>
      <c r="M652" s="382"/>
      <c r="N652" s="382"/>
      <c r="O652" s="382"/>
      <c r="P652" s="382"/>
      <c r="Q652" s="382"/>
      <c r="R652" s="383"/>
    </row>
    <row r="653" spans="1:18" x14ac:dyDescent="0.35">
      <c r="A653" s="381"/>
      <c r="B653" s="382"/>
      <c r="C653" s="382"/>
      <c r="D653" s="382"/>
      <c r="E653" s="382"/>
      <c r="F653" s="382"/>
      <c r="G653" s="382"/>
      <c r="H653" s="382"/>
      <c r="I653" s="383"/>
      <c r="J653" s="381"/>
      <c r="K653" s="382"/>
      <c r="L653" s="382"/>
      <c r="M653" s="382"/>
      <c r="N653" s="382"/>
      <c r="O653" s="382"/>
      <c r="P653" s="382"/>
      <c r="Q653" s="382"/>
      <c r="R653" s="383"/>
    </row>
    <row r="654" spans="1:18" x14ac:dyDescent="0.35">
      <c r="A654" s="381"/>
      <c r="B654" s="382"/>
      <c r="C654" s="382"/>
      <c r="D654" s="382"/>
      <c r="E654" s="382"/>
      <c r="F654" s="382"/>
      <c r="G654" s="382"/>
      <c r="H654" s="382"/>
      <c r="I654" s="383"/>
      <c r="J654" s="381"/>
      <c r="K654" s="382"/>
      <c r="L654" s="382"/>
      <c r="M654" s="382"/>
      <c r="N654" s="382"/>
      <c r="O654" s="382"/>
      <c r="P654" s="382"/>
      <c r="Q654" s="382"/>
      <c r="R654" s="383"/>
    </row>
    <row r="655" spans="1:18" x14ac:dyDescent="0.35">
      <c r="A655" s="381"/>
      <c r="B655" s="382"/>
      <c r="C655" s="382"/>
      <c r="D655" s="382"/>
      <c r="E655" s="382"/>
      <c r="F655" s="382"/>
      <c r="G655" s="382"/>
      <c r="H655" s="382"/>
      <c r="I655" s="383"/>
      <c r="J655" s="381"/>
      <c r="K655" s="382"/>
      <c r="L655" s="382"/>
      <c r="M655" s="382"/>
      <c r="N655" s="382"/>
      <c r="O655" s="382"/>
      <c r="P655" s="382"/>
      <c r="Q655" s="382"/>
      <c r="R655" s="383"/>
    </row>
    <row r="656" spans="1:18" x14ac:dyDescent="0.35">
      <c r="A656" s="381"/>
      <c r="B656" s="382"/>
      <c r="C656" s="382"/>
      <c r="D656" s="382"/>
      <c r="E656" s="382"/>
      <c r="F656" s="382"/>
      <c r="G656" s="382"/>
      <c r="H656" s="382"/>
      <c r="I656" s="383"/>
      <c r="J656" s="381"/>
      <c r="K656" s="382"/>
      <c r="L656" s="382"/>
      <c r="M656" s="382"/>
      <c r="N656" s="382"/>
      <c r="O656" s="382"/>
      <c r="P656" s="382"/>
      <c r="Q656" s="382"/>
      <c r="R656" s="383"/>
    </row>
    <row r="657" spans="1:18" x14ac:dyDescent="0.35">
      <c r="A657" s="381"/>
      <c r="B657" s="382"/>
      <c r="C657" s="382"/>
      <c r="D657" s="382"/>
      <c r="E657" s="382"/>
      <c r="F657" s="382"/>
      <c r="G657" s="382"/>
      <c r="H657" s="382"/>
      <c r="I657" s="383"/>
      <c r="J657" s="381"/>
      <c r="K657" s="382"/>
      <c r="L657" s="382"/>
      <c r="M657" s="382"/>
      <c r="N657" s="382"/>
      <c r="O657" s="382"/>
      <c r="P657" s="382"/>
      <c r="Q657" s="382"/>
      <c r="R657" s="383"/>
    </row>
    <row r="658" spans="1:18" x14ac:dyDescent="0.35">
      <c r="A658" s="381"/>
      <c r="B658" s="382"/>
      <c r="C658" s="382"/>
      <c r="D658" s="382"/>
      <c r="E658" s="382"/>
      <c r="F658" s="382"/>
      <c r="G658" s="382"/>
      <c r="H658" s="382"/>
      <c r="I658" s="383"/>
      <c r="J658" s="381"/>
      <c r="K658" s="382"/>
      <c r="L658" s="382"/>
      <c r="M658" s="382"/>
      <c r="N658" s="382"/>
      <c r="O658" s="382"/>
      <c r="P658" s="382"/>
      <c r="Q658" s="382"/>
      <c r="R658" s="383"/>
    </row>
    <row r="659" spans="1:18" x14ac:dyDescent="0.35">
      <c r="A659" s="381"/>
      <c r="B659" s="382"/>
      <c r="C659" s="382"/>
      <c r="D659" s="382"/>
      <c r="E659" s="382"/>
      <c r="F659" s="382"/>
      <c r="G659" s="382"/>
      <c r="H659" s="382"/>
      <c r="I659" s="383"/>
      <c r="J659" s="381"/>
      <c r="K659" s="382"/>
      <c r="L659" s="382"/>
      <c r="M659" s="382"/>
      <c r="N659" s="382"/>
      <c r="O659" s="382"/>
      <c r="P659" s="382"/>
      <c r="Q659" s="382"/>
      <c r="R659" s="383"/>
    </row>
    <row r="660" spans="1:18" x14ac:dyDescent="0.35">
      <c r="A660" s="381"/>
      <c r="B660" s="382"/>
      <c r="C660" s="382"/>
      <c r="D660" s="382"/>
      <c r="E660" s="382"/>
      <c r="F660" s="382"/>
      <c r="G660" s="382"/>
      <c r="H660" s="382"/>
      <c r="I660" s="383"/>
      <c r="J660" s="381"/>
      <c r="K660" s="382"/>
      <c r="L660" s="382"/>
      <c r="M660" s="382"/>
      <c r="N660" s="382"/>
      <c r="O660" s="382"/>
      <c r="P660" s="382"/>
      <c r="Q660" s="382"/>
      <c r="R660" s="383"/>
    </row>
    <row r="661" spans="1:18" x14ac:dyDescent="0.35">
      <c r="A661" s="381"/>
      <c r="B661" s="382"/>
      <c r="C661" s="382"/>
      <c r="D661" s="382"/>
      <c r="E661" s="382"/>
      <c r="F661" s="382"/>
      <c r="G661" s="382"/>
      <c r="H661" s="382"/>
      <c r="I661" s="383"/>
      <c r="J661" s="381"/>
      <c r="K661" s="382"/>
      <c r="L661" s="382"/>
      <c r="M661" s="382"/>
      <c r="N661" s="382"/>
      <c r="O661" s="382"/>
      <c r="P661" s="382"/>
      <c r="Q661" s="382"/>
      <c r="R661" s="383"/>
    </row>
    <row r="662" spans="1:18" x14ac:dyDescent="0.35">
      <c r="A662" s="381"/>
      <c r="B662" s="382"/>
      <c r="C662" s="382"/>
      <c r="D662" s="382"/>
      <c r="E662" s="382"/>
      <c r="F662" s="382"/>
      <c r="G662" s="382"/>
      <c r="H662" s="382"/>
      <c r="I662" s="383"/>
      <c r="J662" s="381"/>
      <c r="K662" s="382"/>
      <c r="L662" s="382"/>
      <c r="M662" s="382"/>
      <c r="N662" s="382"/>
      <c r="O662" s="382"/>
      <c r="P662" s="382"/>
      <c r="Q662" s="382"/>
      <c r="R662" s="383"/>
    </row>
    <row r="663" spans="1:18" x14ac:dyDescent="0.35">
      <c r="A663" s="381"/>
      <c r="B663" s="382"/>
      <c r="C663" s="382"/>
      <c r="D663" s="382"/>
      <c r="E663" s="382"/>
      <c r="F663" s="382"/>
      <c r="G663" s="382"/>
      <c r="H663" s="382"/>
      <c r="I663" s="383"/>
      <c r="J663" s="381"/>
      <c r="K663" s="382"/>
      <c r="L663" s="382"/>
      <c r="M663" s="382"/>
      <c r="N663" s="382"/>
      <c r="O663" s="382"/>
      <c r="P663" s="382"/>
      <c r="Q663" s="382"/>
      <c r="R663" s="383"/>
    </row>
    <row r="664" spans="1:18" x14ac:dyDescent="0.35">
      <c r="A664" s="381"/>
      <c r="B664" s="382"/>
      <c r="C664" s="382"/>
      <c r="D664" s="382"/>
      <c r="E664" s="382"/>
      <c r="F664" s="382"/>
      <c r="G664" s="382"/>
      <c r="H664" s="382"/>
      <c r="I664" s="383"/>
      <c r="J664" s="381"/>
      <c r="K664" s="382"/>
      <c r="L664" s="382"/>
      <c r="M664" s="382"/>
      <c r="N664" s="382"/>
      <c r="O664" s="382"/>
      <c r="P664" s="382"/>
      <c r="Q664" s="382"/>
      <c r="R664" s="383"/>
    </row>
    <row r="665" spans="1:18" x14ac:dyDescent="0.35">
      <c r="A665" s="381"/>
      <c r="B665" s="382"/>
      <c r="C665" s="382"/>
      <c r="D665" s="382"/>
      <c r="E665" s="382"/>
      <c r="F665" s="382"/>
      <c r="G665" s="382"/>
      <c r="H665" s="382"/>
      <c r="I665" s="383"/>
      <c r="J665" s="381"/>
      <c r="K665" s="382"/>
      <c r="L665" s="382"/>
      <c r="M665" s="382"/>
      <c r="N665" s="382"/>
      <c r="O665" s="382"/>
      <c r="P665" s="382"/>
      <c r="Q665" s="382"/>
      <c r="R665" s="383"/>
    </row>
    <row r="666" spans="1:18" x14ac:dyDescent="0.35">
      <c r="A666" s="381"/>
      <c r="B666" s="382"/>
      <c r="C666" s="382"/>
      <c r="D666" s="382"/>
      <c r="E666" s="382"/>
      <c r="F666" s="382"/>
      <c r="G666" s="382"/>
      <c r="H666" s="382"/>
      <c r="I666" s="383"/>
      <c r="J666" s="381"/>
      <c r="K666" s="382"/>
      <c r="L666" s="382"/>
      <c r="M666" s="382"/>
      <c r="N666" s="382"/>
      <c r="O666" s="382"/>
      <c r="P666" s="382"/>
      <c r="Q666" s="382"/>
      <c r="R666" s="383"/>
    </row>
    <row r="667" spans="1:18" x14ac:dyDescent="0.35">
      <c r="A667" s="381"/>
      <c r="B667" s="382"/>
      <c r="C667" s="382"/>
      <c r="D667" s="382"/>
      <c r="E667" s="382"/>
      <c r="F667" s="382"/>
      <c r="G667" s="382"/>
      <c r="H667" s="382"/>
      <c r="I667" s="383"/>
      <c r="J667" s="381"/>
      <c r="K667" s="382"/>
      <c r="L667" s="382"/>
      <c r="M667" s="382"/>
      <c r="N667" s="382"/>
      <c r="O667" s="382"/>
      <c r="P667" s="382"/>
      <c r="Q667" s="382"/>
      <c r="R667" s="383"/>
    </row>
    <row r="668" spans="1:18" x14ac:dyDescent="0.35">
      <c r="A668" s="381"/>
      <c r="B668" s="382"/>
      <c r="C668" s="382"/>
      <c r="D668" s="382"/>
      <c r="E668" s="382"/>
      <c r="F668" s="382"/>
      <c r="G668" s="382"/>
      <c r="H668" s="382"/>
      <c r="I668" s="383"/>
      <c r="J668" s="381"/>
      <c r="K668" s="382"/>
      <c r="L668" s="382"/>
      <c r="M668" s="382"/>
      <c r="N668" s="382"/>
      <c r="O668" s="382"/>
      <c r="P668" s="382"/>
      <c r="Q668" s="382"/>
      <c r="R668" s="383"/>
    </row>
    <row r="669" spans="1:18" x14ac:dyDescent="0.35">
      <c r="A669" s="381"/>
      <c r="B669" s="382"/>
      <c r="C669" s="382"/>
      <c r="D669" s="382"/>
      <c r="E669" s="382"/>
      <c r="F669" s="382"/>
      <c r="G669" s="382"/>
      <c r="H669" s="382"/>
      <c r="I669" s="383"/>
      <c r="J669" s="381"/>
      <c r="K669" s="382"/>
      <c r="L669" s="382"/>
      <c r="M669" s="382"/>
      <c r="N669" s="382"/>
      <c r="O669" s="382"/>
      <c r="P669" s="382"/>
      <c r="Q669" s="382"/>
      <c r="R669" s="383"/>
    </row>
    <row r="670" spans="1:18" x14ac:dyDescent="0.35">
      <c r="A670" s="381"/>
      <c r="B670" s="382"/>
      <c r="C670" s="382"/>
      <c r="D670" s="382"/>
      <c r="E670" s="382"/>
      <c r="F670" s="382"/>
      <c r="G670" s="382"/>
      <c r="H670" s="382"/>
      <c r="I670" s="383"/>
      <c r="J670" s="381"/>
      <c r="K670" s="382"/>
      <c r="L670" s="382"/>
      <c r="M670" s="382"/>
      <c r="N670" s="382"/>
      <c r="O670" s="382"/>
      <c r="P670" s="382"/>
      <c r="Q670" s="382"/>
      <c r="R670" s="383"/>
    </row>
    <row r="671" spans="1:18" x14ac:dyDescent="0.35">
      <c r="A671" s="381"/>
      <c r="B671" s="382"/>
      <c r="C671" s="382"/>
      <c r="D671" s="382"/>
      <c r="E671" s="382"/>
      <c r="F671" s="382"/>
      <c r="G671" s="382"/>
      <c r="H671" s="382"/>
      <c r="I671" s="383"/>
      <c r="J671" s="381"/>
      <c r="K671" s="382"/>
      <c r="L671" s="382"/>
      <c r="M671" s="382"/>
      <c r="N671" s="382"/>
      <c r="O671" s="382"/>
      <c r="P671" s="382"/>
      <c r="Q671" s="382"/>
      <c r="R671" s="383"/>
    </row>
    <row r="672" spans="1:18" x14ac:dyDescent="0.35">
      <c r="A672" s="381"/>
      <c r="B672" s="382"/>
      <c r="C672" s="382"/>
      <c r="D672" s="382"/>
      <c r="E672" s="382"/>
      <c r="F672" s="382"/>
      <c r="G672" s="382"/>
      <c r="H672" s="382"/>
      <c r="I672" s="383"/>
      <c r="J672" s="381"/>
      <c r="K672" s="382"/>
      <c r="L672" s="382"/>
      <c r="M672" s="382"/>
      <c r="N672" s="382"/>
      <c r="O672" s="382"/>
      <c r="P672" s="382"/>
      <c r="Q672" s="382"/>
      <c r="R672" s="383"/>
    </row>
    <row r="673" spans="1:18" x14ac:dyDescent="0.35">
      <c r="A673" s="381"/>
      <c r="B673" s="382"/>
      <c r="C673" s="382"/>
      <c r="D673" s="382"/>
      <c r="E673" s="382"/>
      <c r="F673" s="382"/>
      <c r="G673" s="382"/>
      <c r="H673" s="382"/>
      <c r="I673" s="383"/>
      <c r="J673" s="381"/>
      <c r="K673" s="382"/>
      <c r="L673" s="382"/>
      <c r="M673" s="382"/>
      <c r="N673" s="382"/>
      <c r="O673" s="382"/>
      <c r="P673" s="382"/>
      <c r="Q673" s="382"/>
      <c r="R673" s="383"/>
    </row>
    <row r="674" spans="1:18" x14ac:dyDescent="0.35">
      <c r="A674" s="381"/>
      <c r="B674" s="382"/>
      <c r="C674" s="382"/>
      <c r="D674" s="382"/>
      <c r="E674" s="382"/>
      <c r="F674" s="382"/>
      <c r="G674" s="382"/>
      <c r="H674" s="382"/>
      <c r="I674" s="383"/>
      <c r="J674" s="381"/>
      <c r="K674" s="382"/>
      <c r="L674" s="382"/>
      <c r="M674" s="382"/>
      <c r="N674" s="382"/>
      <c r="O674" s="382"/>
      <c r="P674" s="382"/>
      <c r="Q674" s="382"/>
      <c r="R674" s="383"/>
    </row>
    <row r="675" spans="1:18" x14ac:dyDescent="0.35">
      <c r="A675" s="381"/>
      <c r="B675" s="382"/>
      <c r="C675" s="382"/>
      <c r="D675" s="382"/>
      <c r="E675" s="382"/>
      <c r="F675" s="382"/>
      <c r="G675" s="382"/>
      <c r="H675" s="382"/>
      <c r="I675" s="383"/>
      <c r="J675" s="381"/>
      <c r="K675" s="382"/>
      <c r="L675" s="382"/>
      <c r="M675" s="382"/>
      <c r="N675" s="382"/>
      <c r="O675" s="382"/>
      <c r="P675" s="382"/>
      <c r="Q675" s="382"/>
      <c r="R675" s="383"/>
    </row>
    <row r="676" spans="1:18" x14ac:dyDescent="0.35">
      <c r="A676" s="381"/>
      <c r="B676" s="382"/>
      <c r="C676" s="382"/>
      <c r="D676" s="382"/>
      <c r="E676" s="382"/>
      <c r="F676" s="382"/>
      <c r="G676" s="382"/>
      <c r="H676" s="382"/>
      <c r="I676" s="383"/>
      <c r="J676" s="381"/>
      <c r="K676" s="382"/>
      <c r="L676" s="382"/>
      <c r="M676" s="382"/>
      <c r="N676" s="382"/>
      <c r="O676" s="382"/>
      <c r="P676" s="382"/>
      <c r="Q676" s="382"/>
      <c r="R676" s="383"/>
    </row>
    <row r="677" spans="1:18" x14ac:dyDescent="0.35">
      <c r="A677" s="381"/>
      <c r="B677" s="382"/>
      <c r="C677" s="382"/>
      <c r="D677" s="382"/>
      <c r="E677" s="382"/>
      <c r="F677" s="382"/>
      <c r="G677" s="382"/>
      <c r="H677" s="382"/>
      <c r="I677" s="383"/>
      <c r="J677" s="381"/>
      <c r="K677" s="382"/>
      <c r="L677" s="382"/>
      <c r="M677" s="382"/>
      <c r="N677" s="382"/>
      <c r="O677" s="382"/>
      <c r="P677" s="382"/>
      <c r="Q677" s="382"/>
      <c r="R677" s="383"/>
    </row>
    <row r="678" spans="1:18" x14ac:dyDescent="0.35">
      <c r="A678" s="381"/>
      <c r="B678" s="382"/>
      <c r="C678" s="382"/>
      <c r="D678" s="382"/>
      <c r="E678" s="382"/>
      <c r="F678" s="382"/>
      <c r="G678" s="382"/>
      <c r="H678" s="382"/>
      <c r="I678" s="383"/>
      <c r="J678" s="381"/>
      <c r="K678" s="382"/>
      <c r="L678" s="382"/>
      <c r="M678" s="382"/>
      <c r="N678" s="382"/>
      <c r="O678" s="382"/>
      <c r="P678" s="382"/>
      <c r="Q678" s="382"/>
      <c r="R678" s="383"/>
    </row>
    <row r="679" spans="1:18" x14ac:dyDescent="0.35">
      <c r="A679" s="381"/>
      <c r="B679" s="382"/>
      <c r="C679" s="382"/>
      <c r="D679" s="382"/>
      <c r="E679" s="382"/>
      <c r="F679" s="382"/>
      <c r="G679" s="382"/>
      <c r="H679" s="382"/>
      <c r="I679" s="383"/>
      <c r="J679" s="381"/>
      <c r="K679" s="382"/>
      <c r="L679" s="382"/>
      <c r="M679" s="382"/>
      <c r="N679" s="382"/>
      <c r="O679" s="382"/>
      <c r="P679" s="382"/>
      <c r="Q679" s="382"/>
      <c r="R679" s="383"/>
    </row>
    <row r="680" spans="1:18" x14ac:dyDescent="0.35">
      <c r="A680" s="381"/>
      <c r="B680" s="382"/>
      <c r="C680" s="382"/>
      <c r="D680" s="382"/>
      <c r="E680" s="382"/>
      <c r="F680" s="382"/>
      <c r="G680" s="382"/>
      <c r="H680" s="382"/>
      <c r="I680" s="383"/>
      <c r="J680" s="381"/>
      <c r="K680" s="382"/>
      <c r="L680" s="382"/>
      <c r="M680" s="382"/>
      <c r="N680" s="382"/>
      <c r="O680" s="382"/>
      <c r="P680" s="382"/>
      <c r="Q680" s="382"/>
      <c r="R680" s="383"/>
    </row>
    <row r="681" spans="1:18" x14ac:dyDescent="0.35">
      <c r="A681" s="381"/>
      <c r="B681" s="382"/>
      <c r="C681" s="382"/>
      <c r="D681" s="382"/>
      <c r="E681" s="382"/>
      <c r="F681" s="382"/>
      <c r="G681" s="382"/>
      <c r="H681" s="382"/>
      <c r="I681" s="383"/>
      <c r="J681" s="381"/>
      <c r="K681" s="382"/>
      <c r="L681" s="382"/>
      <c r="M681" s="382"/>
      <c r="N681" s="382"/>
      <c r="O681" s="382"/>
      <c r="P681" s="382"/>
      <c r="Q681" s="382"/>
      <c r="R681" s="383"/>
    </row>
    <row r="682" spans="1:18" x14ac:dyDescent="0.35">
      <c r="A682" s="381"/>
      <c r="B682" s="382"/>
      <c r="C682" s="382"/>
      <c r="D682" s="382"/>
      <c r="E682" s="382"/>
      <c r="F682" s="382"/>
      <c r="G682" s="382"/>
      <c r="H682" s="382"/>
      <c r="I682" s="383"/>
      <c r="J682" s="381"/>
      <c r="K682" s="382"/>
      <c r="L682" s="382"/>
      <c r="M682" s="382"/>
      <c r="N682" s="382"/>
      <c r="O682" s="382"/>
      <c r="P682" s="382"/>
      <c r="Q682" s="382"/>
      <c r="R682" s="383"/>
    </row>
    <row r="683" spans="1:18" x14ac:dyDescent="0.35">
      <c r="A683" s="381"/>
      <c r="B683" s="382"/>
      <c r="C683" s="382"/>
      <c r="D683" s="382"/>
      <c r="E683" s="382"/>
      <c r="F683" s="382"/>
      <c r="G683" s="382"/>
      <c r="H683" s="382"/>
      <c r="I683" s="383"/>
      <c r="J683" s="381"/>
      <c r="K683" s="382"/>
      <c r="L683" s="382"/>
      <c r="M683" s="382"/>
      <c r="N683" s="382"/>
      <c r="O683" s="382"/>
      <c r="P683" s="382"/>
      <c r="Q683" s="382"/>
      <c r="R683" s="383"/>
    </row>
    <row r="684" spans="1:18" x14ac:dyDescent="0.35">
      <c r="A684" s="381"/>
      <c r="B684" s="382"/>
      <c r="C684" s="382"/>
      <c r="D684" s="382"/>
      <c r="E684" s="382"/>
      <c r="F684" s="382"/>
      <c r="G684" s="382"/>
      <c r="H684" s="382"/>
      <c r="I684" s="383"/>
      <c r="J684" s="381"/>
      <c r="K684" s="382"/>
      <c r="L684" s="382"/>
      <c r="M684" s="382"/>
      <c r="N684" s="382"/>
      <c r="O684" s="382"/>
      <c r="P684" s="382"/>
      <c r="Q684" s="382"/>
      <c r="R684" s="383"/>
    </row>
    <row r="685" spans="1:18" x14ac:dyDescent="0.35">
      <c r="A685" s="381"/>
      <c r="B685" s="382"/>
      <c r="C685" s="382"/>
      <c r="D685" s="382"/>
      <c r="E685" s="382"/>
      <c r="F685" s="382"/>
      <c r="G685" s="382"/>
      <c r="H685" s="382"/>
      <c r="I685" s="383"/>
      <c r="J685" s="381"/>
      <c r="K685" s="382"/>
      <c r="L685" s="382"/>
      <c r="M685" s="382"/>
      <c r="N685" s="382"/>
      <c r="O685" s="382"/>
      <c r="P685" s="382"/>
      <c r="Q685" s="382"/>
      <c r="R685" s="383"/>
    </row>
    <row r="686" spans="1:18" x14ac:dyDescent="0.35">
      <c r="A686" s="381"/>
      <c r="B686" s="382"/>
      <c r="C686" s="382"/>
      <c r="D686" s="382"/>
      <c r="E686" s="382"/>
      <c r="F686" s="382"/>
      <c r="G686" s="382"/>
      <c r="H686" s="382"/>
      <c r="I686" s="383"/>
      <c r="J686" s="381"/>
      <c r="K686" s="382"/>
      <c r="L686" s="382"/>
      <c r="M686" s="382"/>
      <c r="N686" s="382"/>
      <c r="O686" s="382"/>
      <c r="P686" s="382"/>
      <c r="Q686" s="382"/>
      <c r="R686" s="383"/>
    </row>
    <row r="687" spans="1:18" x14ac:dyDescent="0.35">
      <c r="A687" s="381"/>
      <c r="B687" s="382"/>
      <c r="C687" s="382"/>
      <c r="D687" s="382"/>
      <c r="E687" s="382"/>
      <c r="F687" s="382"/>
      <c r="G687" s="382"/>
      <c r="H687" s="382"/>
      <c r="I687" s="383"/>
      <c r="J687" s="381"/>
      <c r="K687" s="382"/>
      <c r="L687" s="382"/>
      <c r="M687" s="382"/>
      <c r="N687" s="382"/>
      <c r="O687" s="382"/>
      <c r="P687" s="382"/>
      <c r="Q687" s="382"/>
      <c r="R687" s="383"/>
    </row>
    <row r="688" spans="1:18" x14ac:dyDescent="0.35">
      <c r="A688" s="381"/>
      <c r="B688" s="382"/>
      <c r="C688" s="382"/>
      <c r="D688" s="382"/>
      <c r="E688" s="382"/>
      <c r="F688" s="382"/>
      <c r="G688" s="382"/>
      <c r="H688" s="382"/>
      <c r="I688" s="383"/>
      <c r="J688" s="381"/>
      <c r="K688" s="382"/>
      <c r="L688" s="382"/>
      <c r="M688" s="382"/>
      <c r="N688" s="382"/>
      <c r="O688" s="382"/>
      <c r="P688" s="382"/>
      <c r="Q688" s="382"/>
      <c r="R688" s="383"/>
    </row>
    <row r="689" spans="1:18" x14ac:dyDescent="0.35">
      <c r="A689" s="381"/>
      <c r="B689" s="382"/>
      <c r="C689" s="382"/>
      <c r="D689" s="382"/>
      <c r="E689" s="382"/>
      <c r="F689" s="382"/>
      <c r="G689" s="382"/>
      <c r="H689" s="382"/>
      <c r="I689" s="383"/>
      <c r="J689" s="381"/>
      <c r="K689" s="382"/>
      <c r="L689" s="382"/>
      <c r="M689" s="382"/>
      <c r="N689" s="382"/>
      <c r="O689" s="382"/>
      <c r="P689" s="382"/>
      <c r="Q689" s="382"/>
      <c r="R689" s="383"/>
    </row>
    <row r="690" spans="1:18" x14ac:dyDescent="0.35">
      <c r="A690" s="381"/>
      <c r="B690" s="382"/>
      <c r="C690" s="382"/>
      <c r="D690" s="382"/>
      <c r="E690" s="382"/>
      <c r="F690" s="382"/>
      <c r="G690" s="382"/>
      <c r="H690" s="382"/>
      <c r="I690" s="383"/>
      <c r="J690" s="381"/>
      <c r="K690" s="382"/>
      <c r="L690" s="382"/>
      <c r="M690" s="382"/>
      <c r="N690" s="382"/>
      <c r="O690" s="382"/>
      <c r="P690" s="382"/>
      <c r="Q690" s="382"/>
      <c r="R690" s="383"/>
    </row>
    <row r="691" spans="1:18" x14ac:dyDescent="0.35">
      <c r="A691" s="381"/>
      <c r="B691" s="382"/>
      <c r="C691" s="382"/>
      <c r="D691" s="382"/>
      <c r="E691" s="382"/>
      <c r="F691" s="382"/>
      <c r="G691" s="382"/>
      <c r="H691" s="382"/>
      <c r="I691" s="383"/>
      <c r="J691" s="381"/>
      <c r="K691" s="382"/>
      <c r="L691" s="382"/>
      <c r="M691" s="382"/>
      <c r="N691" s="382"/>
      <c r="O691" s="382"/>
      <c r="P691" s="382"/>
      <c r="Q691" s="382"/>
      <c r="R691" s="383"/>
    </row>
    <row r="692" spans="1:18" x14ac:dyDescent="0.35">
      <c r="A692" s="381"/>
      <c r="B692" s="382"/>
      <c r="C692" s="382"/>
      <c r="D692" s="382"/>
      <c r="E692" s="382"/>
      <c r="F692" s="382"/>
      <c r="G692" s="382"/>
      <c r="H692" s="382"/>
      <c r="I692" s="383"/>
      <c r="J692" s="381"/>
      <c r="K692" s="382"/>
      <c r="L692" s="382"/>
      <c r="M692" s="382"/>
      <c r="N692" s="382"/>
      <c r="O692" s="382"/>
      <c r="P692" s="382"/>
      <c r="Q692" s="382"/>
      <c r="R692" s="383"/>
    </row>
    <row r="693" spans="1:18" x14ac:dyDescent="0.35">
      <c r="A693" s="381"/>
      <c r="B693" s="382"/>
      <c r="C693" s="382"/>
      <c r="D693" s="382"/>
      <c r="E693" s="382"/>
      <c r="F693" s="382"/>
      <c r="G693" s="382"/>
      <c r="H693" s="382"/>
      <c r="I693" s="383"/>
      <c r="J693" s="381"/>
      <c r="K693" s="382"/>
      <c r="L693" s="382"/>
      <c r="M693" s="382"/>
      <c r="N693" s="382"/>
      <c r="O693" s="382"/>
      <c r="P693" s="382"/>
      <c r="Q693" s="382"/>
      <c r="R693" s="383"/>
    </row>
    <row r="694" spans="1:18" x14ac:dyDescent="0.35">
      <c r="A694" s="381"/>
      <c r="B694" s="382"/>
      <c r="C694" s="382"/>
      <c r="D694" s="382"/>
      <c r="E694" s="382"/>
      <c r="F694" s="382"/>
      <c r="G694" s="382"/>
      <c r="H694" s="382"/>
      <c r="I694" s="383"/>
      <c r="J694" s="381"/>
      <c r="K694" s="382"/>
      <c r="L694" s="382"/>
      <c r="M694" s="382"/>
      <c r="N694" s="382"/>
      <c r="O694" s="382"/>
      <c r="P694" s="382"/>
      <c r="Q694" s="382"/>
      <c r="R694" s="383"/>
    </row>
    <row r="695" spans="1:18" x14ac:dyDescent="0.35">
      <c r="A695" s="381"/>
      <c r="B695" s="382"/>
      <c r="C695" s="382"/>
      <c r="D695" s="382"/>
      <c r="E695" s="382"/>
      <c r="F695" s="382"/>
      <c r="G695" s="382"/>
      <c r="H695" s="382"/>
      <c r="I695" s="383"/>
      <c r="J695" s="381"/>
      <c r="K695" s="382"/>
      <c r="L695" s="382"/>
      <c r="M695" s="382"/>
      <c r="N695" s="382"/>
      <c r="O695" s="382"/>
      <c r="P695" s="382"/>
      <c r="Q695" s="382"/>
      <c r="R695" s="383"/>
    </row>
    <row r="696" spans="1:18" x14ac:dyDescent="0.35">
      <c r="A696" s="381"/>
      <c r="B696" s="382"/>
      <c r="C696" s="382"/>
      <c r="D696" s="382"/>
      <c r="E696" s="382"/>
      <c r="F696" s="382"/>
      <c r="G696" s="382"/>
      <c r="H696" s="382"/>
      <c r="I696" s="383"/>
      <c r="J696" s="381"/>
      <c r="K696" s="382"/>
      <c r="L696" s="382"/>
      <c r="M696" s="382"/>
      <c r="N696" s="382"/>
      <c r="O696" s="382"/>
      <c r="P696" s="382"/>
      <c r="Q696" s="382"/>
      <c r="R696" s="383"/>
    </row>
    <row r="697" spans="1:18" x14ac:dyDescent="0.35">
      <c r="A697" s="381"/>
      <c r="B697" s="382"/>
      <c r="C697" s="382"/>
      <c r="D697" s="382"/>
      <c r="E697" s="382"/>
      <c r="F697" s="382"/>
      <c r="G697" s="382"/>
      <c r="H697" s="382"/>
      <c r="I697" s="383"/>
      <c r="J697" s="381"/>
      <c r="K697" s="382"/>
      <c r="L697" s="382"/>
      <c r="M697" s="382"/>
      <c r="N697" s="382"/>
      <c r="O697" s="382"/>
      <c r="P697" s="382"/>
      <c r="Q697" s="382"/>
      <c r="R697" s="383"/>
    </row>
    <row r="698" spans="1:18" x14ac:dyDescent="0.35">
      <c r="A698" s="381"/>
      <c r="B698" s="382"/>
      <c r="C698" s="382"/>
      <c r="D698" s="382"/>
      <c r="E698" s="382"/>
      <c r="F698" s="382"/>
      <c r="G698" s="382"/>
      <c r="H698" s="382"/>
      <c r="I698" s="383"/>
      <c r="J698" s="381"/>
      <c r="K698" s="382"/>
      <c r="L698" s="382"/>
      <c r="M698" s="382"/>
      <c r="N698" s="382"/>
      <c r="O698" s="382"/>
      <c r="P698" s="382"/>
      <c r="Q698" s="382"/>
      <c r="R698" s="383"/>
    </row>
    <row r="699" spans="1:18" x14ac:dyDescent="0.35">
      <c r="A699" s="381"/>
      <c r="B699" s="382"/>
      <c r="C699" s="382"/>
      <c r="D699" s="382"/>
      <c r="E699" s="382"/>
      <c r="F699" s="382"/>
      <c r="G699" s="382"/>
      <c r="H699" s="382"/>
      <c r="I699" s="383"/>
      <c r="J699" s="381"/>
      <c r="K699" s="382"/>
      <c r="L699" s="382"/>
      <c r="M699" s="382"/>
      <c r="N699" s="382"/>
      <c r="O699" s="382"/>
      <c r="P699" s="382"/>
      <c r="Q699" s="382"/>
      <c r="R699" s="383"/>
    </row>
    <row r="700" spans="1:18" x14ac:dyDescent="0.35">
      <c r="A700" s="381"/>
      <c r="B700" s="382"/>
      <c r="C700" s="382"/>
      <c r="D700" s="382"/>
      <c r="E700" s="382"/>
      <c r="F700" s="382"/>
      <c r="G700" s="382"/>
      <c r="H700" s="382"/>
      <c r="I700" s="383"/>
      <c r="J700" s="381"/>
      <c r="K700" s="382"/>
      <c r="L700" s="382"/>
      <c r="M700" s="382"/>
      <c r="N700" s="382"/>
      <c r="O700" s="382"/>
      <c r="P700" s="382"/>
      <c r="Q700" s="382"/>
      <c r="R700" s="383"/>
    </row>
    <row r="701" spans="1:18" x14ac:dyDescent="0.35">
      <c r="A701" s="381"/>
      <c r="B701" s="382"/>
      <c r="C701" s="382"/>
      <c r="D701" s="382"/>
      <c r="E701" s="382"/>
      <c r="F701" s="382"/>
      <c r="G701" s="382"/>
      <c r="H701" s="382"/>
      <c r="I701" s="383"/>
      <c r="J701" s="381"/>
      <c r="K701" s="382"/>
      <c r="L701" s="382"/>
      <c r="M701" s="382"/>
      <c r="N701" s="382"/>
      <c r="O701" s="382"/>
      <c r="P701" s="382"/>
      <c r="Q701" s="382"/>
      <c r="R701" s="383"/>
    </row>
    <row r="702" spans="1:18" x14ac:dyDescent="0.35">
      <c r="A702" s="381"/>
      <c r="B702" s="382"/>
      <c r="C702" s="382"/>
      <c r="D702" s="382"/>
      <c r="E702" s="382"/>
      <c r="F702" s="382"/>
      <c r="G702" s="382"/>
      <c r="H702" s="382"/>
      <c r="I702" s="383"/>
      <c r="J702" s="381"/>
      <c r="K702" s="382"/>
      <c r="L702" s="382"/>
      <c r="M702" s="382"/>
      <c r="N702" s="382"/>
      <c r="O702" s="382"/>
      <c r="P702" s="382"/>
      <c r="Q702" s="382"/>
      <c r="R702" s="383"/>
    </row>
    <row r="703" spans="1:18" x14ac:dyDescent="0.35">
      <c r="A703" s="381"/>
      <c r="B703" s="382"/>
      <c r="C703" s="382"/>
      <c r="D703" s="382"/>
      <c r="E703" s="382"/>
      <c r="F703" s="382"/>
      <c r="G703" s="382"/>
      <c r="H703" s="382"/>
      <c r="I703" s="383"/>
      <c r="J703" s="381"/>
      <c r="K703" s="382"/>
      <c r="L703" s="382"/>
      <c r="M703" s="382"/>
      <c r="N703" s="382"/>
      <c r="O703" s="382"/>
      <c r="P703" s="382"/>
      <c r="Q703" s="382"/>
      <c r="R703" s="383"/>
    </row>
    <row r="704" spans="1:18" x14ac:dyDescent="0.35">
      <c r="A704" s="381"/>
      <c r="B704" s="382"/>
      <c r="C704" s="382"/>
      <c r="D704" s="382"/>
      <c r="E704" s="382"/>
      <c r="F704" s="382"/>
      <c r="G704" s="382"/>
      <c r="H704" s="382"/>
      <c r="I704" s="383"/>
      <c r="J704" s="381"/>
      <c r="K704" s="382"/>
      <c r="L704" s="382"/>
      <c r="M704" s="382"/>
      <c r="N704" s="382"/>
      <c r="O704" s="382"/>
      <c r="P704" s="382"/>
      <c r="Q704" s="382"/>
      <c r="R704" s="383"/>
    </row>
    <row r="705" spans="1:18" x14ac:dyDescent="0.35">
      <c r="A705" s="381"/>
      <c r="B705" s="382"/>
      <c r="C705" s="382"/>
      <c r="D705" s="382"/>
      <c r="E705" s="382"/>
      <c r="F705" s="382"/>
      <c r="G705" s="382"/>
      <c r="H705" s="382"/>
      <c r="I705" s="383"/>
      <c r="J705" s="381"/>
      <c r="K705" s="382"/>
      <c r="L705" s="382"/>
      <c r="M705" s="382"/>
      <c r="N705" s="382"/>
      <c r="O705" s="382"/>
      <c r="P705" s="382"/>
      <c r="Q705" s="382"/>
      <c r="R705" s="383"/>
    </row>
    <row r="706" spans="1:18" x14ac:dyDescent="0.35">
      <c r="A706" s="381"/>
      <c r="B706" s="382"/>
      <c r="C706" s="382"/>
      <c r="D706" s="382"/>
      <c r="E706" s="382"/>
      <c r="F706" s="382"/>
      <c r="G706" s="382"/>
      <c r="H706" s="382"/>
      <c r="I706" s="383"/>
      <c r="J706" s="381"/>
      <c r="K706" s="382"/>
      <c r="L706" s="382"/>
      <c r="M706" s="382"/>
      <c r="N706" s="382"/>
      <c r="O706" s="382"/>
      <c r="P706" s="382"/>
      <c r="Q706" s="382"/>
      <c r="R706" s="383"/>
    </row>
    <row r="707" spans="1:18" x14ac:dyDescent="0.35">
      <c r="A707" s="381"/>
      <c r="B707" s="382"/>
      <c r="C707" s="382"/>
      <c r="D707" s="382"/>
      <c r="E707" s="382"/>
      <c r="F707" s="382"/>
      <c r="G707" s="382"/>
      <c r="H707" s="382"/>
      <c r="I707" s="383"/>
      <c r="J707" s="381"/>
      <c r="K707" s="382"/>
      <c r="L707" s="382"/>
      <c r="M707" s="382"/>
      <c r="N707" s="382"/>
      <c r="O707" s="382"/>
      <c r="P707" s="382"/>
      <c r="Q707" s="382"/>
      <c r="R707" s="383"/>
    </row>
    <row r="708" spans="1:18" x14ac:dyDescent="0.35">
      <c r="A708" s="381"/>
      <c r="B708" s="382"/>
      <c r="C708" s="382"/>
      <c r="D708" s="382"/>
      <c r="E708" s="382"/>
      <c r="F708" s="382"/>
      <c r="G708" s="382"/>
      <c r="H708" s="382"/>
      <c r="I708" s="383"/>
      <c r="J708" s="381"/>
      <c r="K708" s="382"/>
      <c r="L708" s="382"/>
      <c r="M708" s="382"/>
      <c r="N708" s="382"/>
      <c r="O708" s="382"/>
      <c r="P708" s="382"/>
      <c r="Q708" s="382"/>
      <c r="R708" s="383"/>
    </row>
    <row r="709" spans="1:18" x14ac:dyDescent="0.35">
      <c r="A709" s="381"/>
      <c r="B709" s="382"/>
      <c r="C709" s="382"/>
      <c r="D709" s="382"/>
      <c r="E709" s="382"/>
      <c r="F709" s="382"/>
      <c r="G709" s="382"/>
      <c r="H709" s="382"/>
      <c r="I709" s="383"/>
      <c r="J709" s="381"/>
      <c r="K709" s="382"/>
      <c r="L709" s="382"/>
      <c r="M709" s="382"/>
      <c r="N709" s="382"/>
      <c r="O709" s="382"/>
      <c r="P709" s="382"/>
      <c r="Q709" s="382"/>
      <c r="R709" s="383"/>
    </row>
    <row r="710" spans="1:18" x14ac:dyDescent="0.35">
      <c r="A710" s="381"/>
      <c r="B710" s="382"/>
      <c r="C710" s="382"/>
      <c r="D710" s="382"/>
      <c r="E710" s="382"/>
      <c r="F710" s="382"/>
      <c r="G710" s="382"/>
      <c r="H710" s="382"/>
      <c r="I710" s="383"/>
      <c r="J710" s="381"/>
      <c r="K710" s="382"/>
      <c r="L710" s="382"/>
      <c r="M710" s="382"/>
      <c r="N710" s="382"/>
      <c r="O710" s="382"/>
      <c r="P710" s="382"/>
      <c r="Q710" s="382"/>
      <c r="R710" s="383"/>
    </row>
    <row r="711" spans="1:18" x14ac:dyDescent="0.35">
      <c r="A711" s="381"/>
      <c r="B711" s="382"/>
      <c r="C711" s="382"/>
      <c r="D711" s="382"/>
      <c r="E711" s="382"/>
      <c r="F711" s="382"/>
      <c r="G711" s="382"/>
      <c r="H711" s="382"/>
      <c r="I711" s="383"/>
      <c r="J711" s="381"/>
      <c r="K711" s="382"/>
      <c r="L711" s="382"/>
      <c r="M711" s="382"/>
      <c r="N711" s="382"/>
      <c r="O711" s="382"/>
      <c r="P711" s="382"/>
      <c r="Q711" s="382"/>
      <c r="R711" s="383"/>
    </row>
    <row r="712" spans="1:18" x14ac:dyDescent="0.35">
      <c r="A712" s="381"/>
      <c r="B712" s="382"/>
      <c r="C712" s="382"/>
      <c r="D712" s="382"/>
      <c r="E712" s="382"/>
      <c r="F712" s="382"/>
      <c r="G712" s="382"/>
      <c r="H712" s="382"/>
      <c r="I712" s="383"/>
      <c r="J712" s="381"/>
      <c r="K712" s="382"/>
      <c r="L712" s="382"/>
      <c r="M712" s="382"/>
      <c r="N712" s="382"/>
      <c r="O712" s="382"/>
      <c r="P712" s="382"/>
      <c r="Q712" s="382"/>
      <c r="R712" s="383"/>
    </row>
    <row r="713" spans="1:18" x14ac:dyDescent="0.35">
      <c r="A713" s="381"/>
      <c r="B713" s="382"/>
      <c r="C713" s="382"/>
      <c r="D713" s="382"/>
      <c r="E713" s="382"/>
      <c r="F713" s="382"/>
      <c r="G713" s="382"/>
      <c r="H713" s="382"/>
      <c r="I713" s="383"/>
      <c r="J713" s="381"/>
      <c r="K713" s="382"/>
      <c r="L713" s="382"/>
      <c r="M713" s="382"/>
      <c r="N713" s="382"/>
      <c r="O713" s="382"/>
      <c r="P713" s="382"/>
      <c r="Q713" s="382"/>
      <c r="R713" s="383"/>
    </row>
    <row r="714" spans="1:18" x14ac:dyDescent="0.35">
      <c r="A714" s="381"/>
      <c r="B714" s="382"/>
      <c r="C714" s="382"/>
      <c r="D714" s="382"/>
      <c r="E714" s="382"/>
      <c r="F714" s="382"/>
      <c r="G714" s="382"/>
      <c r="H714" s="382"/>
      <c r="I714" s="383"/>
      <c r="J714" s="381"/>
      <c r="K714" s="382"/>
      <c r="L714" s="382"/>
      <c r="M714" s="382"/>
      <c r="N714" s="382"/>
      <c r="O714" s="382"/>
      <c r="P714" s="382"/>
      <c r="Q714" s="382"/>
      <c r="R714" s="383"/>
    </row>
    <row r="715" spans="1:18" x14ac:dyDescent="0.35">
      <c r="A715" s="381"/>
      <c r="B715" s="382"/>
      <c r="C715" s="382"/>
      <c r="D715" s="382"/>
      <c r="E715" s="382"/>
      <c r="F715" s="382"/>
      <c r="G715" s="382"/>
      <c r="H715" s="382"/>
      <c r="I715" s="383"/>
      <c r="J715" s="381"/>
      <c r="K715" s="382"/>
      <c r="L715" s="382"/>
      <c r="M715" s="382"/>
      <c r="N715" s="382"/>
      <c r="O715" s="382"/>
      <c r="P715" s="382"/>
      <c r="Q715" s="382"/>
      <c r="R715" s="383"/>
    </row>
    <row r="716" spans="1:18" x14ac:dyDescent="0.35">
      <c r="A716" s="381"/>
      <c r="B716" s="382"/>
      <c r="C716" s="382"/>
      <c r="D716" s="382"/>
      <c r="E716" s="382"/>
      <c r="F716" s="382"/>
      <c r="G716" s="382"/>
      <c r="H716" s="382"/>
      <c r="I716" s="383"/>
      <c r="J716" s="381"/>
      <c r="K716" s="382"/>
      <c r="L716" s="382"/>
      <c r="M716" s="382"/>
      <c r="N716" s="382"/>
      <c r="O716" s="382"/>
      <c r="P716" s="382"/>
      <c r="Q716" s="382"/>
      <c r="R716" s="383"/>
    </row>
    <row r="717" spans="1:18" x14ac:dyDescent="0.35">
      <c r="A717" s="381"/>
      <c r="B717" s="382"/>
      <c r="C717" s="382"/>
      <c r="D717" s="382"/>
      <c r="E717" s="382"/>
      <c r="F717" s="382"/>
      <c r="G717" s="382"/>
      <c r="H717" s="382"/>
      <c r="I717" s="383"/>
      <c r="J717" s="381"/>
      <c r="K717" s="382"/>
      <c r="L717" s="382"/>
      <c r="M717" s="382"/>
      <c r="N717" s="382"/>
      <c r="O717" s="382"/>
      <c r="P717" s="382"/>
      <c r="Q717" s="382"/>
      <c r="R717" s="383"/>
    </row>
    <row r="718" spans="1:18" x14ac:dyDescent="0.35">
      <c r="A718" s="381"/>
      <c r="B718" s="382"/>
      <c r="C718" s="382"/>
      <c r="D718" s="382"/>
      <c r="E718" s="382"/>
      <c r="F718" s="382"/>
      <c r="G718" s="382"/>
      <c r="H718" s="382"/>
      <c r="I718" s="383"/>
      <c r="J718" s="381"/>
      <c r="K718" s="382"/>
      <c r="L718" s="382"/>
      <c r="M718" s="382"/>
      <c r="N718" s="382"/>
      <c r="O718" s="382"/>
      <c r="P718" s="382"/>
      <c r="Q718" s="382"/>
      <c r="R718" s="383"/>
    </row>
    <row r="719" spans="1:18" x14ac:dyDescent="0.35">
      <c r="A719" s="381"/>
      <c r="B719" s="382"/>
      <c r="C719" s="382"/>
      <c r="D719" s="382"/>
      <c r="E719" s="382"/>
      <c r="F719" s="382"/>
      <c r="G719" s="382"/>
      <c r="H719" s="382"/>
      <c r="I719" s="383"/>
      <c r="J719" s="381"/>
      <c r="K719" s="382"/>
      <c r="L719" s="382"/>
      <c r="M719" s="382"/>
      <c r="N719" s="382"/>
      <c r="O719" s="382"/>
      <c r="P719" s="382"/>
      <c r="Q719" s="382"/>
      <c r="R719" s="383"/>
    </row>
    <row r="720" spans="1:18" x14ac:dyDescent="0.35">
      <c r="A720" s="381"/>
      <c r="B720" s="382"/>
      <c r="C720" s="382"/>
      <c r="D720" s="382"/>
      <c r="E720" s="382"/>
      <c r="F720" s="382"/>
      <c r="G720" s="382"/>
      <c r="H720" s="382"/>
      <c r="I720" s="383"/>
      <c r="J720" s="381"/>
      <c r="K720" s="382"/>
      <c r="L720" s="382"/>
      <c r="M720" s="382"/>
      <c r="N720" s="382"/>
      <c r="O720" s="382"/>
      <c r="P720" s="382"/>
      <c r="Q720" s="382"/>
      <c r="R720" s="383"/>
    </row>
    <row r="721" spans="1:18" x14ac:dyDescent="0.35">
      <c r="A721" s="381"/>
      <c r="B721" s="382"/>
      <c r="C721" s="382"/>
      <c r="D721" s="382"/>
      <c r="E721" s="382"/>
      <c r="F721" s="382"/>
      <c r="G721" s="382"/>
      <c r="H721" s="382"/>
      <c r="I721" s="383"/>
      <c r="J721" s="381"/>
      <c r="K721" s="382"/>
      <c r="L721" s="382"/>
      <c r="M721" s="382"/>
      <c r="N721" s="382"/>
      <c r="O721" s="382"/>
      <c r="P721" s="382"/>
      <c r="Q721" s="382"/>
      <c r="R721" s="383"/>
    </row>
    <row r="722" spans="1:18" x14ac:dyDescent="0.35">
      <c r="A722" s="381"/>
      <c r="B722" s="382"/>
      <c r="C722" s="382"/>
      <c r="D722" s="382"/>
      <c r="E722" s="382"/>
      <c r="F722" s="382"/>
      <c r="G722" s="382"/>
      <c r="H722" s="382"/>
      <c r="I722" s="383"/>
      <c r="J722" s="381"/>
      <c r="K722" s="382"/>
      <c r="L722" s="382"/>
      <c r="M722" s="382"/>
      <c r="N722" s="382"/>
      <c r="O722" s="382"/>
      <c r="P722" s="382"/>
      <c r="Q722" s="382"/>
      <c r="R722" s="383"/>
    </row>
    <row r="723" spans="1:18" x14ac:dyDescent="0.35">
      <c r="A723" s="381"/>
      <c r="B723" s="382"/>
      <c r="C723" s="382"/>
      <c r="D723" s="382"/>
      <c r="E723" s="382"/>
      <c r="F723" s="382"/>
      <c r="G723" s="382"/>
      <c r="H723" s="382"/>
      <c r="I723" s="383"/>
      <c r="J723" s="381"/>
      <c r="K723" s="382"/>
      <c r="L723" s="382"/>
      <c r="M723" s="382"/>
      <c r="N723" s="382"/>
      <c r="O723" s="382"/>
      <c r="P723" s="382"/>
      <c r="Q723" s="382"/>
      <c r="R723" s="383"/>
    </row>
    <row r="724" spans="1:18" x14ac:dyDescent="0.35">
      <c r="A724" s="381"/>
      <c r="B724" s="382"/>
      <c r="C724" s="382"/>
      <c r="D724" s="382"/>
      <c r="E724" s="382"/>
      <c r="F724" s="382"/>
      <c r="G724" s="382"/>
      <c r="H724" s="382"/>
      <c r="I724" s="383"/>
      <c r="J724" s="381"/>
      <c r="K724" s="382"/>
      <c r="L724" s="382"/>
      <c r="M724" s="382"/>
      <c r="N724" s="382"/>
      <c r="O724" s="382"/>
      <c r="P724" s="382"/>
      <c r="Q724" s="382"/>
      <c r="R724" s="383"/>
    </row>
    <row r="725" spans="1:18" x14ac:dyDescent="0.35">
      <c r="A725" s="381"/>
      <c r="B725" s="382"/>
      <c r="C725" s="382"/>
      <c r="D725" s="382"/>
      <c r="E725" s="382"/>
      <c r="F725" s="382"/>
      <c r="G725" s="382"/>
      <c r="H725" s="382"/>
      <c r="I725" s="383"/>
      <c r="J725" s="381"/>
      <c r="K725" s="382"/>
      <c r="L725" s="382"/>
      <c r="M725" s="382"/>
      <c r="N725" s="382"/>
      <c r="O725" s="382"/>
      <c r="P725" s="382"/>
      <c r="Q725" s="382"/>
      <c r="R725" s="383"/>
    </row>
    <row r="726" spans="1:18" x14ac:dyDescent="0.35">
      <c r="A726" s="381"/>
      <c r="B726" s="382"/>
      <c r="C726" s="382"/>
      <c r="D726" s="382"/>
      <c r="E726" s="382"/>
      <c r="F726" s="382"/>
      <c r="G726" s="382"/>
      <c r="H726" s="382"/>
      <c r="I726" s="383"/>
      <c r="J726" s="381"/>
      <c r="K726" s="382"/>
      <c r="L726" s="382"/>
      <c r="M726" s="382"/>
      <c r="N726" s="382"/>
      <c r="O726" s="382"/>
      <c r="P726" s="382"/>
      <c r="Q726" s="382"/>
      <c r="R726" s="383"/>
    </row>
    <row r="727" spans="1:18" x14ac:dyDescent="0.35">
      <c r="A727" s="381"/>
      <c r="B727" s="382"/>
      <c r="C727" s="382"/>
      <c r="D727" s="382"/>
      <c r="E727" s="382"/>
      <c r="F727" s="382"/>
      <c r="G727" s="382"/>
      <c r="H727" s="382"/>
      <c r="I727" s="383"/>
      <c r="J727" s="381"/>
      <c r="K727" s="382"/>
      <c r="L727" s="382"/>
      <c r="M727" s="382"/>
      <c r="N727" s="382"/>
      <c r="O727" s="382"/>
      <c r="P727" s="382"/>
      <c r="Q727" s="382"/>
      <c r="R727" s="383"/>
    </row>
    <row r="728" spans="1:18" x14ac:dyDescent="0.35">
      <c r="A728" s="381"/>
      <c r="B728" s="382"/>
      <c r="C728" s="382"/>
      <c r="D728" s="382"/>
      <c r="E728" s="382"/>
      <c r="F728" s="382"/>
      <c r="G728" s="382"/>
      <c r="H728" s="382"/>
      <c r="I728" s="383"/>
      <c r="J728" s="381"/>
      <c r="K728" s="382"/>
      <c r="L728" s="382"/>
      <c r="M728" s="382"/>
      <c r="N728" s="382"/>
      <c r="O728" s="382"/>
      <c r="P728" s="382"/>
      <c r="Q728" s="382"/>
      <c r="R728" s="383"/>
    </row>
    <row r="729" spans="1:18" x14ac:dyDescent="0.35">
      <c r="A729" s="381"/>
      <c r="B729" s="382"/>
      <c r="C729" s="382"/>
      <c r="D729" s="382"/>
      <c r="E729" s="382"/>
      <c r="F729" s="382"/>
      <c r="G729" s="382"/>
      <c r="H729" s="382"/>
      <c r="I729" s="383"/>
      <c r="J729" s="381"/>
      <c r="K729" s="382"/>
      <c r="L729" s="382"/>
      <c r="M729" s="382"/>
      <c r="N729" s="382"/>
      <c r="O729" s="382"/>
      <c r="P729" s="382"/>
      <c r="Q729" s="382"/>
      <c r="R729" s="383"/>
    </row>
    <row r="730" spans="1:18" x14ac:dyDescent="0.35">
      <c r="A730" s="381"/>
      <c r="B730" s="382"/>
      <c r="C730" s="382"/>
      <c r="D730" s="382"/>
      <c r="E730" s="382"/>
      <c r="F730" s="382"/>
      <c r="G730" s="382"/>
      <c r="H730" s="382"/>
      <c r="I730" s="383"/>
      <c r="J730" s="381"/>
      <c r="K730" s="382"/>
      <c r="L730" s="382"/>
      <c r="M730" s="382"/>
      <c r="N730" s="382"/>
      <c r="O730" s="382"/>
      <c r="P730" s="382"/>
      <c r="Q730" s="382"/>
      <c r="R730" s="383"/>
    </row>
    <row r="731" spans="1:18" x14ac:dyDescent="0.35">
      <c r="A731" s="381"/>
      <c r="B731" s="382"/>
      <c r="C731" s="382"/>
      <c r="D731" s="382"/>
      <c r="E731" s="382"/>
      <c r="F731" s="382"/>
      <c r="G731" s="382"/>
      <c r="H731" s="382"/>
      <c r="I731" s="383"/>
      <c r="J731" s="381"/>
      <c r="K731" s="382"/>
      <c r="L731" s="382"/>
      <c r="M731" s="382"/>
      <c r="N731" s="382"/>
      <c r="O731" s="382"/>
      <c r="P731" s="382"/>
      <c r="Q731" s="382"/>
      <c r="R731" s="383"/>
    </row>
    <row r="732" spans="1:18" x14ac:dyDescent="0.35">
      <c r="A732" s="381"/>
      <c r="B732" s="382"/>
      <c r="C732" s="382"/>
      <c r="D732" s="382"/>
      <c r="E732" s="382"/>
      <c r="F732" s="382"/>
      <c r="G732" s="382"/>
      <c r="H732" s="382"/>
      <c r="I732" s="383"/>
      <c r="J732" s="381"/>
      <c r="K732" s="382"/>
      <c r="L732" s="382"/>
      <c r="M732" s="382"/>
      <c r="N732" s="382"/>
      <c r="O732" s="382"/>
      <c r="P732" s="382"/>
      <c r="Q732" s="382"/>
      <c r="R732" s="383"/>
    </row>
    <row r="733" spans="1:18" x14ac:dyDescent="0.35">
      <c r="A733" s="381"/>
      <c r="B733" s="382"/>
      <c r="C733" s="382"/>
      <c r="D733" s="382"/>
      <c r="E733" s="382"/>
      <c r="F733" s="382"/>
      <c r="G733" s="382"/>
      <c r="H733" s="382"/>
      <c r="I733" s="383"/>
      <c r="J733" s="381"/>
      <c r="K733" s="382"/>
      <c r="L733" s="382"/>
      <c r="M733" s="382"/>
      <c r="N733" s="382"/>
      <c r="O733" s="382"/>
      <c r="P733" s="382"/>
      <c r="Q733" s="382"/>
      <c r="R733" s="383"/>
    </row>
    <row r="734" spans="1:18" x14ac:dyDescent="0.35">
      <c r="A734" s="384"/>
      <c r="B734" s="385"/>
      <c r="C734" s="385"/>
      <c r="D734" s="385"/>
      <c r="E734" s="385"/>
      <c r="F734" s="385"/>
      <c r="G734" s="385"/>
      <c r="H734" s="385"/>
      <c r="I734" s="386"/>
      <c r="J734" s="384"/>
      <c r="K734" s="385"/>
      <c r="L734" s="385"/>
      <c r="M734" s="385"/>
      <c r="N734" s="385"/>
      <c r="O734" s="385"/>
      <c r="P734" s="385"/>
      <c r="Q734" s="385"/>
      <c r="R734" s="386"/>
    </row>
  </sheetData>
  <sheetProtection algorithmName="SHA-512" hashValue="8ZtviFk/FsShMhR3MGCQt6ZAx7IOVHbk7ZDyv/7pBeDQhwxeOi7rkJjIaJHxXqX8WTm34zn5HF/aX7NRqTyd+w==" saltValue="CXmmuUvmGWnd+YJ/7W18lw==" spinCount="100000" sheet="1" objects="1" scenarios="1"/>
  <mergeCells count="2">
    <mergeCell ref="A2:I2"/>
    <mergeCell ref="J2:R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22433"/>
    <pageSetUpPr fitToPage="1"/>
  </sheetPr>
  <dimension ref="B1:BV380"/>
  <sheetViews>
    <sheetView showGridLines="0" tabSelected="1" zoomScaleNormal="100" workbookViewId="0">
      <selection activeCell="C7" sqref="C7:E7"/>
    </sheetView>
  </sheetViews>
  <sheetFormatPr defaultColWidth="9" defaultRowHeight="13" x14ac:dyDescent="0.3"/>
  <cols>
    <col min="1" max="1" width="1.5" style="233" customWidth="1"/>
    <col min="2" max="2" width="14.08203125" style="233" customWidth="1"/>
    <col min="3" max="3" width="14.5" style="233" customWidth="1"/>
    <col min="4" max="4" width="14.33203125" style="233" customWidth="1"/>
    <col min="5" max="5" width="14.58203125" style="233" bestFit="1" customWidth="1"/>
    <col min="6" max="6" width="14.5" style="233" customWidth="1"/>
    <col min="7" max="7" width="12.75" style="233" customWidth="1"/>
    <col min="8" max="8" width="14.58203125" style="233" customWidth="1"/>
    <col min="9" max="9" width="15.5" style="233" customWidth="1"/>
    <col min="10" max="10" width="25.75" style="233" hidden="1" customWidth="1"/>
    <col min="11" max="11" width="9" style="233" hidden="1" customWidth="1"/>
    <col min="12" max="12" width="8.75" style="233" hidden="1" customWidth="1"/>
    <col min="13" max="13" width="12.08203125" style="292" hidden="1" customWidth="1"/>
    <col min="14" max="17" width="9" style="286" hidden="1" customWidth="1"/>
    <col min="18" max="27" width="9" style="286" customWidth="1"/>
    <col min="28" max="28" width="7.83203125" style="286" customWidth="1"/>
    <col min="29" max="29" width="20.58203125" style="286" customWidth="1"/>
    <col min="30" max="30" width="20.58203125" style="240" bestFit="1" customWidth="1"/>
    <col min="31" max="42" width="9" style="240" customWidth="1"/>
    <col min="43" max="43" width="9" style="237" customWidth="1"/>
    <col min="44" max="44" width="20.58203125" style="237" customWidth="1"/>
    <col min="45" max="59" width="9" style="233" customWidth="1"/>
    <col min="60" max="60" width="20.58203125" style="233" customWidth="1"/>
    <col min="61" max="74" width="9" style="233" customWidth="1"/>
    <col min="75" max="16384" width="9" style="233"/>
  </cols>
  <sheetData>
    <row r="1" spans="2:74" ht="15" customHeight="1" x14ac:dyDescent="0.35">
      <c r="B1" s="232"/>
      <c r="D1" s="435" t="s">
        <v>990</v>
      </c>
      <c r="E1" s="435"/>
      <c r="F1" s="435"/>
      <c r="G1" s="435"/>
      <c r="H1" s="435"/>
      <c r="I1" s="435"/>
      <c r="L1" s="234"/>
      <c r="M1" s="235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7"/>
      <c r="AB1" s="238"/>
      <c r="AC1" s="235"/>
      <c r="AD1" s="235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237"/>
      <c r="BH1" s="237"/>
      <c r="BI1" s="237"/>
      <c r="BJ1" s="237"/>
      <c r="BK1" s="237"/>
      <c r="BL1" s="237"/>
      <c r="BM1" s="237"/>
      <c r="BN1" s="237"/>
      <c r="BO1" s="426"/>
      <c r="BP1" s="426"/>
      <c r="BQ1" s="237"/>
      <c r="BR1" s="237"/>
      <c r="BS1" s="237"/>
      <c r="BT1" s="237"/>
      <c r="BU1" s="237"/>
      <c r="BV1" s="237"/>
    </row>
    <row r="2" spans="2:74" ht="15" customHeight="1" x14ac:dyDescent="0.35">
      <c r="B2" s="232"/>
      <c r="D2" s="435"/>
      <c r="E2" s="435"/>
      <c r="F2" s="435"/>
      <c r="G2" s="435"/>
      <c r="H2" s="435"/>
      <c r="I2" s="435"/>
      <c r="L2" s="234"/>
      <c r="M2" s="239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38"/>
      <c r="AC2" s="239"/>
      <c r="AD2" s="239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37"/>
      <c r="BH2" s="239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</row>
    <row r="3" spans="2:74" ht="15" customHeight="1" x14ac:dyDescent="0.35">
      <c r="B3" s="232"/>
      <c r="D3" s="435"/>
      <c r="E3" s="435"/>
      <c r="F3" s="435"/>
      <c r="G3" s="435"/>
      <c r="H3" s="435"/>
      <c r="I3" s="435"/>
      <c r="J3" s="241"/>
      <c r="K3" s="242"/>
      <c r="L3" s="234"/>
      <c r="M3" s="243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38"/>
      <c r="AC3" s="243"/>
      <c r="AD3" s="243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6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37"/>
      <c r="BH3" s="243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2:74" ht="15" customHeight="1" x14ac:dyDescent="0.35">
      <c r="B4" s="248"/>
      <c r="F4" s="436" t="s">
        <v>166</v>
      </c>
      <c r="G4" s="436"/>
      <c r="H4" s="436"/>
      <c r="I4" s="249"/>
      <c r="J4" s="241"/>
      <c r="K4" s="242"/>
      <c r="L4" s="234"/>
      <c r="M4" s="243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38"/>
      <c r="AC4" s="243"/>
      <c r="AD4" s="243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6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37"/>
      <c r="BH4" s="243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</row>
    <row r="5" spans="2:74" ht="15" customHeight="1" x14ac:dyDescent="0.35">
      <c r="B5" s="437" t="s">
        <v>191</v>
      </c>
      <c r="C5" s="437"/>
      <c r="D5" s="437"/>
      <c r="E5" s="437"/>
      <c r="F5" s="436"/>
      <c r="G5" s="436"/>
      <c r="H5" s="436"/>
      <c r="I5" s="249"/>
      <c r="J5" s="241"/>
      <c r="K5" s="242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38"/>
      <c r="AC5" s="243"/>
      <c r="AD5" s="243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6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37"/>
      <c r="BH5" s="243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</row>
    <row r="6" spans="2:74" ht="15" customHeight="1" x14ac:dyDescent="0.35">
      <c r="B6" s="438" t="s">
        <v>3</v>
      </c>
      <c r="I6" s="250"/>
      <c r="J6" s="251"/>
      <c r="K6" s="242"/>
      <c r="L6" s="439" t="s">
        <v>970</v>
      </c>
      <c r="M6" s="439"/>
      <c r="N6" s="358" t="s">
        <v>957</v>
      </c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38"/>
      <c r="AC6" s="239"/>
      <c r="AD6" s="243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37"/>
      <c r="BH6" s="243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</row>
    <row r="7" spans="2:74" ht="15" customHeight="1" x14ac:dyDescent="0.35">
      <c r="B7" s="438"/>
      <c r="C7" s="427"/>
      <c r="D7" s="428"/>
      <c r="E7" s="429"/>
      <c r="F7" s="433" t="s">
        <v>58</v>
      </c>
      <c r="G7" s="434"/>
      <c r="H7" s="252"/>
      <c r="I7" s="253"/>
      <c r="J7" s="400" t="str">
        <f>IF(Program_Enrollment_Date&lt;M7, "", IF(Program_Enrollment_Date&lt;M8, L7, IF(Program_Enrollment_Date&lt;M9, L8, IF(Program_Enrollment_Date&lt;M10, L9, L10))))</f>
        <v/>
      </c>
      <c r="K7" s="242"/>
      <c r="L7" s="389" t="s">
        <v>951</v>
      </c>
      <c r="M7" s="387">
        <v>44151</v>
      </c>
      <c r="N7" s="363">
        <v>0.3</v>
      </c>
      <c r="O7" s="244" t="str">
        <f>IF(Income_Year&lt;"2021", "", CEILING((O8/0.5)*0.3, 1))</f>
        <v/>
      </c>
      <c r="P7" s="364" t="s">
        <v>959</v>
      </c>
      <c r="Q7" s="365" t="str">
        <f>IF(Income_Year&lt;"2021", "", IF(Household_Income&lt;=O7, 0, IF(Household_Income&lt;=O8, O7, IF(Household_Income&lt;=O9, O8, IF(Household_Income&lt;=O10, O9, O10)))))</f>
        <v/>
      </c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38"/>
      <c r="AC7" s="243"/>
      <c r="AD7" s="243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37"/>
      <c r="BH7" s="243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</row>
    <row r="8" spans="2:74" ht="15" customHeight="1" x14ac:dyDescent="0.35">
      <c r="B8" s="254" t="s">
        <v>42</v>
      </c>
      <c r="C8" s="430"/>
      <c r="D8" s="431"/>
      <c r="E8" s="432"/>
      <c r="F8" s="449" t="str">
        <f>IF(C8="","","     Ensure income documentation submitted provides an accurate
     representation of the household's annual income.")</f>
        <v/>
      </c>
      <c r="G8" s="450"/>
      <c r="H8" s="450"/>
      <c r="I8" s="450"/>
      <c r="J8" s="255"/>
      <c r="K8" s="242"/>
      <c r="L8" s="389" t="s">
        <v>954</v>
      </c>
      <c r="M8" s="388">
        <v>44197</v>
      </c>
      <c r="N8" s="357">
        <v>0.5</v>
      </c>
      <c r="O8" s="359" t="str" cm="1">
        <f t="array" aca="1" ref="O8" ca="1">IF(Income_Year&lt;"2021", "", INDEX(INDIRECT("Income_Limits_" &amp; Income_Year), MATCH(County, County_State, 0), IF(Household_Size&lt;=4, 1, IF(Household_Size&lt;=8, 2, MATCH(Household_Size, HHSize_USDA, 0)))))</f>
        <v/>
      </c>
      <c r="P8" s="359" t="s">
        <v>960</v>
      </c>
      <c r="Q8" s="357" t="str">
        <f>IF(Income_Year&lt;"2021", "", IF(Household_Income&lt;=O7, 0, IF(Household_Income&lt;=O8, 0.3, IF(Household_Income&lt;=O9, 0.5, IF(Household_Income&lt;=O10, 0.6, 0.7)))))</f>
        <v/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38"/>
      <c r="AC8" s="243"/>
      <c r="AD8" s="243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37"/>
      <c r="BH8" s="243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</row>
    <row r="9" spans="2:74" ht="15" customHeight="1" x14ac:dyDescent="0.35">
      <c r="B9" s="254" t="s">
        <v>170</v>
      </c>
      <c r="C9" s="430"/>
      <c r="D9" s="431"/>
      <c r="E9" s="432"/>
      <c r="F9" s="449"/>
      <c r="G9" s="450"/>
      <c r="H9" s="450"/>
      <c r="I9" s="450"/>
      <c r="J9" s="255"/>
      <c r="K9" s="242"/>
      <c r="L9" s="389" t="s">
        <v>972</v>
      </c>
      <c r="M9" s="388">
        <v>44409</v>
      </c>
      <c r="N9" s="357">
        <v>0.6</v>
      </c>
      <c r="O9" s="359" t="str">
        <f>IF(Income_Year&lt;"2021", "", CEILING(((O11-O8)/(0.8-0.5))*(0.6-0.5) + O8, 1))</f>
        <v/>
      </c>
      <c r="P9" s="359" t="s">
        <v>961</v>
      </c>
      <c r="Q9" s="247" t="str">
        <f>IF(Income_Year&lt;"2021", "", IF(Household_Income&lt;=O7, O7, IF(Household_Income&lt;=O8, O8, IF(Household_Income&lt;=O9, O9, IF(Household_Income&lt;=O10, O10, O11)))))</f>
        <v/>
      </c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38"/>
      <c r="AC9" s="243"/>
      <c r="AD9" s="243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37"/>
      <c r="BH9" s="243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</row>
    <row r="10" spans="2:74" ht="15" customHeight="1" x14ac:dyDescent="0.35">
      <c r="B10" s="254" t="s">
        <v>171</v>
      </c>
      <c r="C10" s="448"/>
      <c r="D10" s="431"/>
      <c r="E10" s="432"/>
      <c r="F10" s="256"/>
      <c r="G10" s="399" t="str" cm="1">
        <f t="array" aca="1" ref="G10" ca="1">IF(Income_Year="","",IF(AND(Income_Year&lt;"2021", Household_Size&gt;0), 2*INDEX(INDIRECT("Income_Limits_" &amp; Income_Year),MATCH(County,County_State,0),Household_Size), ""))</f>
        <v/>
      </c>
      <c r="H10" s="377"/>
      <c r="I10" s="257"/>
      <c r="J10" s="255"/>
      <c r="K10" s="242"/>
      <c r="L10" s="389" t="s">
        <v>985</v>
      </c>
      <c r="M10" s="388">
        <v>44774</v>
      </c>
      <c r="N10" s="357">
        <v>0.7</v>
      </c>
      <c r="O10" s="359" t="str">
        <f>IF(Income_Year&lt;"2021", "", CEILING(((O11-O8)/(0.8-0.5))*(0.7-0.5) + O8, 1))</f>
        <v/>
      </c>
      <c r="P10" s="359" t="s">
        <v>962</v>
      </c>
      <c r="Q10" s="357" t="str">
        <f>IF(Income_Year&lt;"2021", "", IF(Household_Income&lt;=O7, 0.3, IF(Household_Income&lt;=O8, 0.5, IF(Household_Income&lt;=O9, 0.6, IF(Household_Income&lt;=O10, 0.7, 0.8)))))</f>
        <v/>
      </c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38"/>
      <c r="AC10" s="243"/>
      <c r="AD10" s="243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37"/>
      <c r="BH10" s="243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</row>
    <row r="11" spans="2:74" ht="15" customHeight="1" x14ac:dyDescent="0.35">
      <c r="B11" s="258" t="s">
        <v>172</v>
      </c>
      <c r="C11" s="366">
        <f ca="1">IFERROR(IF(Income_Year&lt;"2021", Household_Income/G10, ((Q10-Q8)/(Q9-Q7))*(Household_Income - Q7) + Q8),0)</f>
        <v>0</v>
      </c>
      <c r="D11" s="451" t="str">
        <f ca="1">IF(AND(ROUND(Percent_AMI, 6) = 0.5, Percent_AMI&gt;0.5), "Income is greater than 50% AMI due to extended decimal places. Please contact HCD for more information.", IF(AND(ROUND(Percent_AMI, 6) = 0.6, Percent_AMI&gt;0.6), "Income is greater than 60% AMI due to extended decimal places. Please contact HCD for more information.", IF(AND(ROUND(Percent_AMI, 6) = 0.8, Percent_AMI&gt;0.8), "Income is greater than 80% AMI due to extended decimal places. Household is ineligible.", IF(C11&gt;0.8,"Income is greater than 80% of the AMI. Household is ineligible.",""))))</f>
        <v/>
      </c>
      <c r="E11" s="451"/>
      <c r="F11" s="451"/>
      <c r="G11" s="451"/>
      <c r="H11" s="451"/>
      <c r="I11" s="451"/>
      <c r="J11" s="241"/>
      <c r="K11" s="242"/>
      <c r="L11" s="258"/>
      <c r="M11" s="243"/>
      <c r="N11" s="357">
        <v>0.8</v>
      </c>
      <c r="O11" s="247" t="str" cm="1">
        <f t="array" aca="1" ref="O11" ca="1">IF(Income_Year&lt;"2021", "", INDEX(INDIRECT("Income_Limits_" &amp; Income_Year), MATCH(County, County_State, 0), IF(Household_Size&lt;=4, 10, IF(Household_Size&lt;=8, 11, MATCH(Household_Size, HHSize_USDA, 0)+9))))</f>
        <v/>
      </c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38"/>
      <c r="AC11" s="243"/>
      <c r="AD11" s="243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37"/>
      <c r="BH11" s="243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</row>
    <row r="12" spans="2:74" ht="15.5" x14ac:dyDescent="0.35">
      <c r="B12" s="443" t="s">
        <v>173</v>
      </c>
      <c r="C12" s="444"/>
      <c r="D12" s="444"/>
      <c r="E12" s="444"/>
      <c r="F12" s="444"/>
      <c r="G12" s="444"/>
      <c r="H12" s="444"/>
      <c r="I12" s="445"/>
      <c r="J12" s="255"/>
      <c r="K12" s="242"/>
      <c r="L12" s="258"/>
      <c r="M12" s="243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38"/>
      <c r="AC12" s="243"/>
      <c r="AD12" s="243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37"/>
      <c r="BH12" s="243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</row>
    <row r="13" spans="2:74" ht="26.5" x14ac:dyDescent="0.35">
      <c r="B13" s="259" t="s">
        <v>0</v>
      </c>
      <c r="C13" s="421" t="s">
        <v>1</v>
      </c>
      <c r="D13" s="422"/>
      <c r="E13" s="441" t="s">
        <v>2</v>
      </c>
      <c r="F13" s="442"/>
      <c r="G13" s="259" t="s">
        <v>59</v>
      </c>
      <c r="H13" s="259" t="s">
        <v>60</v>
      </c>
      <c r="I13" s="259" t="s">
        <v>145</v>
      </c>
      <c r="J13" s="241"/>
      <c r="K13" s="242"/>
      <c r="L13" s="258"/>
      <c r="M13" s="243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38"/>
      <c r="AC13" s="243"/>
      <c r="AD13" s="243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37"/>
      <c r="BH13" s="243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</row>
    <row r="14" spans="2:74" ht="15" customHeight="1" x14ac:dyDescent="0.35">
      <c r="B14" s="260">
        <v>1</v>
      </c>
      <c r="C14" s="424" t="str">
        <f>IF(Homebuyer_Name="","",Homebuyer_Name)</f>
        <v/>
      </c>
      <c r="D14" s="425"/>
      <c r="E14" s="446" t="s">
        <v>5</v>
      </c>
      <c r="F14" s="447"/>
      <c r="G14" s="261"/>
      <c r="H14" s="262" t="str">
        <f t="shared" ref="H14:H23" si="0">IF(Program_Enrollment_Date="","",IF(G14="","",(DATEDIF(G14,$H$7,"y"))))</f>
        <v/>
      </c>
      <c r="I14" s="397"/>
      <c r="J14" s="255" t="b">
        <f>AND(H14&gt;=18,I14="no")</f>
        <v>0</v>
      </c>
      <c r="K14" s="242"/>
      <c r="L14" s="258"/>
      <c r="M14" s="243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38"/>
      <c r="AC14" s="243"/>
      <c r="AD14" s="243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37"/>
      <c r="BH14" s="243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</row>
    <row r="15" spans="2:74" ht="15" customHeight="1" x14ac:dyDescent="0.35">
      <c r="B15" s="260">
        <v>2</v>
      </c>
      <c r="C15" s="423"/>
      <c r="D15" s="418"/>
      <c r="E15" s="419"/>
      <c r="F15" s="420"/>
      <c r="G15" s="261"/>
      <c r="H15" s="262" t="str">
        <f t="shared" si="0"/>
        <v/>
      </c>
      <c r="I15" s="263"/>
      <c r="J15" s="255" t="b">
        <f t="shared" ref="J15:J28" si="1">AND(H15&gt;=18,I15="no")</f>
        <v>0</v>
      </c>
      <c r="K15" s="242"/>
      <c r="L15" s="258"/>
      <c r="M15" s="243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38"/>
      <c r="AC15" s="243"/>
      <c r="AD15" s="243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37"/>
      <c r="BH15" s="243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</row>
    <row r="16" spans="2:74" ht="15" customHeight="1" x14ac:dyDescent="0.35">
      <c r="B16" s="260">
        <v>3</v>
      </c>
      <c r="C16" s="423"/>
      <c r="D16" s="418"/>
      <c r="E16" s="419"/>
      <c r="F16" s="420"/>
      <c r="G16" s="261"/>
      <c r="H16" s="262" t="str">
        <f t="shared" si="0"/>
        <v/>
      </c>
      <c r="I16" s="263"/>
      <c r="J16" s="255" t="b">
        <f t="shared" si="1"/>
        <v>0</v>
      </c>
      <c r="K16" s="242"/>
      <c r="L16" s="258"/>
      <c r="M16" s="243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38"/>
      <c r="AC16" s="243"/>
      <c r="AD16" s="243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37"/>
      <c r="BH16" s="243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</row>
    <row r="17" spans="2:74" ht="15" customHeight="1" x14ac:dyDescent="0.35">
      <c r="B17" s="260">
        <v>4</v>
      </c>
      <c r="C17" s="423"/>
      <c r="D17" s="418"/>
      <c r="E17" s="419"/>
      <c r="F17" s="420"/>
      <c r="G17" s="261"/>
      <c r="H17" s="262" t="str">
        <f t="shared" si="0"/>
        <v/>
      </c>
      <c r="I17" s="263"/>
      <c r="J17" s="255" t="b">
        <f t="shared" si="1"/>
        <v>0</v>
      </c>
      <c r="K17" s="242"/>
      <c r="L17" s="258"/>
      <c r="M17" s="243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38"/>
      <c r="AC17" s="243"/>
      <c r="AD17" s="243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37"/>
      <c r="BH17" s="243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</row>
    <row r="18" spans="2:74" ht="15" customHeight="1" x14ac:dyDescent="0.35">
      <c r="B18" s="260">
        <v>5</v>
      </c>
      <c r="C18" s="423"/>
      <c r="D18" s="418"/>
      <c r="E18" s="419"/>
      <c r="F18" s="420"/>
      <c r="G18" s="261"/>
      <c r="H18" s="262" t="str">
        <f t="shared" si="0"/>
        <v/>
      </c>
      <c r="I18" s="263"/>
      <c r="J18" s="255" t="b">
        <f t="shared" si="1"/>
        <v>0</v>
      </c>
      <c r="K18" s="242"/>
      <c r="L18" s="258"/>
      <c r="M18" s="243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38"/>
      <c r="AC18" s="243"/>
      <c r="AD18" s="243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37"/>
      <c r="BH18" s="243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</row>
    <row r="19" spans="2:74" ht="15" customHeight="1" x14ac:dyDescent="0.35">
      <c r="B19" s="260">
        <v>6</v>
      </c>
      <c r="C19" s="423"/>
      <c r="D19" s="418"/>
      <c r="E19" s="419"/>
      <c r="F19" s="420"/>
      <c r="G19" s="261"/>
      <c r="H19" s="262" t="str">
        <f t="shared" si="0"/>
        <v/>
      </c>
      <c r="I19" s="263"/>
      <c r="J19" s="255" t="b">
        <f t="shared" si="1"/>
        <v>0</v>
      </c>
      <c r="K19" s="242"/>
      <c r="L19" s="264"/>
      <c r="M19" s="243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38"/>
      <c r="AC19" s="243"/>
      <c r="AD19" s="243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37"/>
      <c r="BH19" s="243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</row>
    <row r="20" spans="2:74" ht="15" customHeight="1" x14ac:dyDescent="0.35">
      <c r="B20" s="260">
        <v>7</v>
      </c>
      <c r="C20" s="423"/>
      <c r="D20" s="418"/>
      <c r="E20" s="419"/>
      <c r="F20" s="420"/>
      <c r="G20" s="261"/>
      <c r="H20" s="262" t="str">
        <f t="shared" si="0"/>
        <v/>
      </c>
      <c r="I20" s="263"/>
      <c r="J20" s="255" t="b">
        <f t="shared" si="1"/>
        <v>0</v>
      </c>
      <c r="K20" s="242"/>
      <c r="L20" s="264"/>
      <c r="M20" s="243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38"/>
      <c r="AC20" s="243"/>
      <c r="AD20" s="243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37"/>
      <c r="BH20" s="243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</row>
    <row r="21" spans="2:74" ht="15" customHeight="1" x14ac:dyDescent="0.35">
      <c r="B21" s="260">
        <v>8</v>
      </c>
      <c r="C21" s="423"/>
      <c r="D21" s="418"/>
      <c r="E21" s="419"/>
      <c r="F21" s="420"/>
      <c r="G21" s="261"/>
      <c r="H21" s="262" t="str">
        <f t="shared" si="0"/>
        <v/>
      </c>
      <c r="I21" s="263"/>
      <c r="J21" s="255" t="b">
        <f t="shared" si="1"/>
        <v>0</v>
      </c>
      <c r="K21" s="242"/>
      <c r="L21" s="264"/>
      <c r="M21" s="243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38"/>
      <c r="AC21" s="243"/>
      <c r="AD21" s="243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37"/>
      <c r="BH21" s="243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</row>
    <row r="22" spans="2:74" ht="15" customHeight="1" x14ac:dyDescent="0.35">
      <c r="B22" s="260">
        <v>9</v>
      </c>
      <c r="C22" s="423"/>
      <c r="D22" s="418"/>
      <c r="E22" s="419"/>
      <c r="F22" s="420"/>
      <c r="G22" s="261"/>
      <c r="H22" s="262" t="str">
        <f t="shared" si="0"/>
        <v/>
      </c>
      <c r="I22" s="263"/>
      <c r="J22" s="255" t="b">
        <f t="shared" si="1"/>
        <v>0</v>
      </c>
      <c r="K22" s="242"/>
      <c r="L22" s="264"/>
      <c r="M22" s="243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38"/>
      <c r="AC22" s="243"/>
      <c r="AD22" s="243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37"/>
      <c r="BH22" s="243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</row>
    <row r="23" spans="2:74" ht="15" customHeight="1" x14ac:dyDescent="0.35">
      <c r="B23" s="260">
        <v>10</v>
      </c>
      <c r="C23" s="423"/>
      <c r="D23" s="418"/>
      <c r="E23" s="419"/>
      <c r="F23" s="420"/>
      <c r="G23" s="261"/>
      <c r="H23" s="262" t="str">
        <f t="shared" si="0"/>
        <v/>
      </c>
      <c r="I23" s="263"/>
      <c r="J23" s="255" t="b">
        <f t="shared" si="1"/>
        <v>0</v>
      </c>
      <c r="K23" s="242"/>
      <c r="L23" s="264"/>
      <c r="M23" s="243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38"/>
      <c r="AC23" s="243"/>
      <c r="AD23" s="243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37"/>
      <c r="BH23" s="243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</row>
    <row r="24" spans="2:74" ht="15" customHeight="1" x14ac:dyDescent="0.3">
      <c r="B24" s="260">
        <v>11</v>
      </c>
      <c r="C24" s="423"/>
      <c r="D24" s="418"/>
      <c r="E24" s="419"/>
      <c r="F24" s="420"/>
      <c r="G24" s="261"/>
      <c r="H24" s="262" t="str">
        <f t="shared" ref="H24:H28" si="2">IF(Program_Enrollment_Date="","",IF(G24="","",(DATEDIF(G24,$H$7,"y"))))</f>
        <v/>
      </c>
      <c r="I24" s="263"/>
      <c r="J24" s="255" t="b">
        <f t="shared" si="1"/>
        <v>0</v>
      </c>
      <c r="K24" s="242"/>
      <c r="L24" s="243"/>
      <c r="M24" s="243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33"/>
      <c r="AC24" s="243"/>
      <c r="AD24" s="243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37"/>
      <c r="BG24" s="243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37"/>
    </row>
    <row r="25" spans="2:74" ht="15" customHeight="1" x14ac:dyDescent="0.3">
      <c r="B25" s="260">
        <v>12</v>
      </c>
      <c r="C25" s="423"/>
      <c r="D25" s="418"/>
      <c r="E25" s="419"/>
      <c r="F25" s="420"/>
      <c r="G25" s="261"/>
      <c r="H25" s="262" t="str">
        <f t="shared" si="2"/>
        <v/>
      </c>
      <c r="I25" s="263"/>
      <c r="J25" s="255" t="b">
        <f t="shared" si="1"/>
        <v>0</v>
      </c>
      <c r="K25" s="242"/>
      <c r="L25" s="243"/>
      <c r="M25" s="243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33"/>
      <c r="AC25" s="243"/>
      <c r="AD25" s="243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37"/>
      <c r="BG25" s="243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37"/>
    </row>
    <row r="26" spans="2:74" ht="15" customHeight="1" x14ac:dyDescent="0.3">
      <c r="B26" s="260">
        <v>13</v>
      </c>
      <c r="C26" s="417"/>
      <c r="D26" s="418"/>
      <c r="E26" s="419"/>
      <c r="F26" s="420"/>
      <c r="G26" s="261"/>
      <c r="H26" s="262" t="str">
        <f t="shared" si="2"/>
        <v/>
      </c>
      <c r="I26" s="263"/>
      <c r="J26" s="255" t="b">
        <f t="shared" si="1"/>
        <v>0</v>
      </c>
      <c r="K26" s="242"/>
      <c r="L26" s="243"/>
      <c r="M26" s="243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33"/>
      <c r="AC26" s="243"/>
      <c r="AD26" s="243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37"/>
      <c r="BG26" s="243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37"/>
    </row>
    <row r="27" spans="2:74" ht="15" customHeight="1" x14ac:dyDescent="0.3">
      <c r="B27" s="260">
        <v>14</v>
      </c>
      <c r="C27" s="417"/>
      <c r="D27" s="418"/>
      <c r="E27" s="419"/>
      <c r="F27" s="420"/>
      <c r="G27" s="261"/>
      <c r="H27" s="262" t="str">
        <f t="shared" ref="H27" si="3">IF(Program_Enrollment_Date="","",IF(G27="","",(DATEDIF(G27,$H$7,"y"))))</f>
        <v/>
      </c>
      <c r="I27" s="263"/>
      <c r="J27" s="255" t="b">
        <f t="shared" si="1"/>
        <v>0</v>
      </c>
      <c r="K27" s="242"/>
      <c r="L27" s="243"/>
      <c r="M27" s="243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33"/>
      <c r="AC27" s="243"/>
      <c r="AD27" s="243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37"/>
      <c r="BG27" s="243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37"/>
    </row>
    <row r="28" spans="2:74" ht="15" customHeight="1" x14ac:dyDescent="0.3">
      <c r="B28" s="260">
        <v>15</v>
      </c>
      <c r="C28" s="417"/>
      <c r="D28" s="418"/>
      <c r="E28" s="419"/>
      <c r="F28" s="420"/>
      <c r="G28" s="261"/>
      <c r="H28" s="262" t="str">
        <f t="shared" si="2"/>
        <v/>
      </c>
      <c r="I28" s="263"/>
      <c r="J28" s="255" t="b">
        <f t="shared" si="1"/>
        <v>0</v>
      </c>
      <c r="K28" s="242"/>
      <c r="L28" s="243"/>
      <c r="M28" s="243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33"/>
      <c r="AC28" s="243"/>
      <c r="AD28" s="243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37"/>
      <c r="BG28" s="243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37"/>
    </row>
    <row r="29" spans="2:74" s="237" customFormat="1" ht="15" customHeight="1" x14ac:dyDescent="0.3">
      <c r="B29" s="415" t="str">
        <f>IF(J29="TRUE","Complete a Zero Income Certification for each household member age 18 and older who is not an income earner.","")</f>
        <v/>
      </c>
      <c r="C29" s="415"/>
      <c r="D29" s="415"/>
      <c r="E29" s="415"/>
      <c r="F29" s="415"/>
      <c r="G29" s="415"/>
      <c r="H29" s="415"/>
      <c r="I29" s="415"/>
      <c r="J29" s="237" t="b">
        <f>_xlfn.IFS(J14=TRUE,"True",J15=TRUE,"True",J16=TRUE,"True",J17=TRUE,"true",J18=TRUE,"True",J19=TRUE,"true",J20=TRUE,"true",J21=TRUE,"true",J22=TRUE,"true",J23=TRUE,"true",J24=TRUE,"true",J25=TRUE,"true",J26=TRUE,"True",J27=TRUE,"true",TRUE,J28=TRUE,"true",FALSE)</f>
        <v>0</v>
      </c>
      <c r="K29" s="264"/>
      <c r="L29" s="243"/>
      <c r="M29" s="243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C29" s="243"/>
      <c r="AD29" s="243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G29" s="243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</row>
    <row r="30" spans="2:74" ht="16.5" customHeight="1" x14ac:dyDescent="0.35">
      <c r="B30" s="416"/>
      <c r="C30" s="416"/>
      <c r="D30" s="416"/>
      <c r="E30" s="416"/>
      <c r="F30" s="416"/>
      <c r="G30" s="416"/>
      <c r="H30" s="416"/>
      <c r="I30" s="416"/>
      <c r="L30" s="243"/>
      <c r="M30" s="243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38"/>
      <c r="AC30" s="237"/>
      <c r="AD30" s="243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37"/>
      <c r="BG30" s="243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37"/>
    </row>
    <row r="31" spans="2:74" ht="15" customHeight="1" x14ac:dyDescent="0.35">
      <c r="B31" s="414" t="s">
        <v>143</v>
      </c>
      <c r="C31" s="414"/>
      <c r="D31" s="414"/>
      <c r="E31" s="265">
        <f>IF(Homebuyer_Name="",0,COUNTA(C14:C28))</f>
        <v>0</v>
      </c>
      <c r="F31" s="266"/>
      <c r="G31" s="266"/>
      <c r="H31" s="266"/>
      <c r="L31" s="243"/>
      <c r="M31" s="243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38"/>
      <c r="AC31" s="243"/>
      <c r="AD31" s="243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37"/>
      <c r="BG31" s="243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37"/>
    </row>
    <row r="32" spans="2:74" ht="8.25" customHeight="1" x14ac:dyDescent="0.35">
      <c r="B32" s="267"/>
      <c r="C32" s="267"/>
      <c r="D32" s="267"/>
      <c r="E32" s="265"/>
      <c r="F32" s="266"/>
      <c r="G32" s="266"/>
      <c r="H32" s="266"/>
      <c r="L32" s="243"/>
      <c r="M32" s="243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38"/>
      <c r="AC32" s="243"/>
      <c r="AD32" s="243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37"/>
      <c r="BG32" s="243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37"/>
    </row>
    <row r="33" spans="2:74" ht="16.5" customHeight="1" x14ac:dyDescent="0.35">
      <c r="B33" s="408" t="s">
        <v>144</v>
      </c>
      <c r="C33" s="409"/>
      <c r="D33" s="409"/>
      <c r="E33" s="409"/>
      <c r="F33" s="410"/>
      <c r="G33" s="268"/>
      <c r="H33" s="408" t="s">
        <v>190</v>
      </c>
      <c r="I33" s="410"/>
      <c r="L33" s="243"/>
      <c r="M33" s="243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38"/>
      <c r="AC33" s="269"/>
      <c r="AD33" s="243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37"/>
      <c r="BG33" s="243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37"/>
    </row>
    <row r="34" spans="2:74" ht="45.75" customHeight="1" x14ac:dyDescent="0.35">
      <c r="B34" s="259" t="s">
        <v>0</v>
      </c>
      <c r="C34" s="270" t="s">
        <v>36</v>
      </c>
      <c r="D34" s="271" t="s">
        <v>6</v>
      </c>
      <c r="E34" s="272" t="s">
        <v>47</v>
      </c>
      <c r="F34" s="272" t="s">
        <v>20</v>
      </c>
      <c r="H34" s="273" t="s">
        <v>181</v>
      </c>
      <c r="I34" s="274"/>
      <c r="L34" s="243"/>
      <c r="M34" s="243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38"/>
      <c r="AC34" s="243"/>
      <c r="AD34" s="243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37"/>
      <c r="BG34" s="243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37"/>
    </row>
    <row r="35" spans="2:74" ht="15" customHeight="1" x14ac:dyDescent="0.35">
      <c r="B35" s="260">
        <v>1</v>
      </c>
      <c r="C35" s="275">
        <f>'Household Member #1-Income'!E43</f>
        <v>0</v>
      </c>
      <c r="D35" s="275">
        <f>'Household Member #1-Income'!B110</f>
        <v>0</v>
      </c>
      <c r="E35" s="275">
        <f>IFERROR('Household Member #1-Income'!E58,0)</f>
        <v>0</v>
      </c>
      <c r="F35" s="276">
        <f>IF(SUM(C35:E35)="",0,SUM(C35:E35))</f>
        <v>0</v>
      </c>
      <c r="H35" s="411" t="str">
        <f>IF(I34="OO Purchase","Complete information below.","")</f>
        <v/>
      </c>
      <c r="I35" s="411"/>
      <c r="L35" s="243"/>
      <c r="M35" s="243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38"/>
      <c r="AC35" s="243"/>
      <c r="AD35" s="243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37"/>
      <c r="BG35" s="243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37"/>
    </row>
    <row r="36" spans="2:74" ht="15" customHeight="1" x14ac:dyDescent="0.35">
      <c r="B36" s="277">
        <v>2</v>
      </c>
      <c r="C36" s="275">
        <f>HH2_Wages_Salary</f>
        <v>0</v>
      </c>
      <c r="D36" s="275">
        <f>HH2_Other_Income</f>
        <v>0</v>
      </c>
      <c r="E36" s="275">
        <f>HH2_Self_Employment</f>
        <v>0</v>
      </c>
      <c r="F36" s="276">
        <f t="shared" ref="F36:F49" si="4">IF(SUM(C36:E36)="",0,SUM(C36:E36))</f>
        <v>0</v>
      </c>
      <c r="H36" s="412" t="s">
        <v>182</v>
      </c>
      <c r="I36" s="413"/>
      <c r="L36" s="243"/>
      <c r="M36" s="243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38"/>
      <c r="AC36" s="269"/>
      <c r="AD36" s="243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37"/>
      <c r="BG36" s="243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37"/>
    </row>
    <row r="37" spans="2:74" ht="15" customHeight="1" x14ac:dyDescent="0.35">
      <c r="B37" s="260">
        <v>3</v>
      </c>
      <c r="C37" s="275">
        <f>HH3_Wages_Salary</f>
        <v>0</v>
      </c>
      <c r="D37" s="275">
        <f>HH3_Other_Income</f>
        <v>0</v>
      </c>
      <c r="E37" s="275">
        <f>HH3_Self_Employment</f>
        <v>0</v>
      </c>
      <c r="F37" s="276">
        <f t="shared" si="4"/>
        <v>0</v>
      </c>
      <c r="H37" s="278" t="s">
        <v>192</v>
      </c>
      <c r="I37" s="279"/>
      <c r="L37" s="243"/>
      <c r="M37" s="243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38"/>
      <c r="AC37" s="269"/>
      <c r="AD37" s="243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37"/>
      <c r="BG37" s="243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37"/>
    </row>
    <row r="38" spans="2:74" ht="15" customHeight="1" x14ac:dyDescent="0.35">
      <c r="B38" s="277">
        <v>4</v>
      </c>
      <c r="C38" s="275">
        <f>HH4_Wages_Salary</f>
        <v>0</v>
      </c>
      <c r="D38" s="275">
        <f>HH4_Other_Income</f>
        <v>0</v>
      </c>
      <c r="E38" s="275">
        <f>HH4_Self_Employment</f>
        <v>0</v>
      </c>
      <c r="F38" s="276">
        <f t="shared" si="4"/>
        <v>0</v>
      </c>
      <c r="H38" s="278" t="s">
        <v>183</v>
      </c>
      <c r="I38" s="279"/>
      <c r="L38" s="243"/>
      <c r="M38" s="243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38"/>
      <c r="AC38" s="269"/>
      <c r="AD38" s="243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37"/>
      <c r="BG38" s="243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37"/>
    </row>
    <row r="39" spans="2:74" ht="15" customHeight="1" x14ac:dyDescent="0.35">
      <c r="B39" s="260">
        <v>5</v>
      </c>
      <c r="C39" s="275">
        <f>HH5_Wages_Salary</f>
        <v>0</v>
      </c>
      <c r="D39" s="275">
        <f>HH5_Other_Income</f>
        <v>0</v>
      </c>
      <c r="E39" s="275">
        <f>HH5_Self_Employment</f>
        <v>0</v>
      </c>
      <c r="F39" s="276">
        <f t="shared" si="4"/>
        <v>0</v>
      </c>
      <c r="H39" s="278" t="s">
        <v>184</v>
      </c>
      <c r="I39" s="279"/>
      <c r="L39" s="243"/>
      <c r="M39" s="243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38"/>
      <c r="AC39" s="269"/>
      <c r="AD39" s="243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37"/>
      <c r="BG39" s="243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37"/>
    </row>
    <row r="40" spans="2:74" ht="15" customHeight="1" x14ac:dyDescent="0.35">
      <c r="B40" s="277">
        <v>6</v>
      </c>
      <c r="C40" s="275">
        <f>HH6_Wages_Salary</f>
        <v>0</v>
      </c>
      <c r="D40" s="275">
        <f>HH6_Other_Income</f>
        <v>0</v>
      </c>
      <c r="E40" s="275">
        <f>HH6_Self_Employment</f>
        <v>0</v>
      </c>
      <c r="F40" s="276">
        <f t="shared" si="4"/>
        <v>0</v>
      </c>
      <c r="H40" s="278" t="s">
        <v>185</v>
      </c>
      <c r="I40" s="279"/>
      <c r="L40" s="243"/>
      <c r="M40" s="243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38"/>
      <c r="AC40" s="269"/>
      <c r="AD40" s="243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37"/>
      <c r="BG40" s="243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37"/>
    </row>
    <row r="41" spans="2:74" ht="15" customHeight="1" x14ac:dyDescent="0.35">
      <c r="B41" s="260">
        <v>7</v>
      </c>
      <c r="C41" s="275">
        <f>HH7_Wages_Salary</f>
        <v>0</v>
      </c>
      <c r="D41" s="275">
        <f>HH7_Other_Income</f>
        <v>0</v>
      </c>
      <c r="E41" s="275">
        <f>HH7_Self_Employment</f>
        <v>0</v>
      </c>
      <c r="F41" s="276">
        <f t="shared" si="4"/>
        <v>0</v>
      </c>
      <c r="H41" s="278" t="s">
        <v>186</v>
      </c>
      <c r="I41" s="280">
        <f>SUM(I37:I40)</f>
        <v>0</v>
      </c>
      <c r="L41" s="237"/>
      <c r="M41" s="269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38"/>
      <c r="AC41" s="269"/>
      <c r="AD41" s="269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37"/>
      <c r="BH41" s="243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</row>
    <row r="42" spans="2:74" ht="15" customHeight="1" x14ac:dyDescent="0.35">
      <c r="B42" s="277">
        <v>8</v>
      </c>
      <c r="C42" s="275">
        <f>HH8_Wages_Salary</f>
        <v>0</v>
      </c>
      <c r="D42" s="275">
        <f>HH8_Other_Income</f>
        <v>0</v>
      </c>
      <c r="E42" s="275">
        <f>HH8_Self_Employment</f>
        <v>0</v>
      </c>
      <c r="F42" s="276">
        <f t="shared" si="4"/>
        <v>0</v>
      </c>
      <c r="L42" s="237"/>
      <c r="M42" s="243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38"/>
      <c r="AC42" s="269"/>
      <c r="AD42" s="243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37"/>
      <c r="BH42" s="243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</row>
    <row r="43" spans="2:74" ht="15" customHeight="1" x14ac:dyDescent="0.35">
      <c r="B43" s="260">
        <v>9</v>
      </c>
      <c r="C43" s="275">
        <f>HH9_Wages_Salary</f>
        <v>0</v>
      </c>
      <c r="D43" s="275">
        <f>HH9_Other_Income</f>
        <v>0</v>
      </c>
      <c r="E43" s="275">
        <f>HH9_Self_Employment</f>
        <v>0</v>
      </c>
      <c r="F43" s="276">
        <f t="shared" si="4"/>
        <v>0</v>
      </c>
      <c r="H43" s="278" t="s">
        <v>189</v>
      </c>
      <c r="I43" s="280">
        <f>(Household_Income/12)</f>
        <v>0</v>
      </c>
      <c r="L43" s="237"/>
      <c r="M43" s="243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38"/>
      <c r="AC43" s="269"/>
      <c r="AD43" s="243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37"/>
      <c r="BH43" s="243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</row>
    <row r="44" spans="2:74" ht="15" customHeight="1" x14ac:dyDescent="0.35">
      <c r="B44" s="277">
        <v>10</v>
      </c>
      <c r="C44" s="275">
        <f>HH10_Wages_Salary</f>
        <v>0</v>
      </c>
      <c r="D44" s="275">
        <f>HH10_Other_Income</f>
        <v>0</v>
      </c>
      <c r="E44" s="275">
        <f>HH10_Self_Employment</f>
        <v>0</v>
      </c>
      <c r="F44" s="276">
        <f t="shared" si="4"/>
        <v>0</v>
      </c>
      <c r="H44" s="278" t="s">
        <v>187</v>
      </c>
      <c r="I44" s="281" t="str">
        <f>IFERROR(I41/I43,"")</f>
        <v/>
      </c>
      <c r="L44" s="237"/>
      <c r="M44" s="243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38"/>
      <c r="AC44" s="269"/>
      <c r="AD44" s="243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37"/>
      <c r="BH44" s="243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</row>
    <row r="45" spans="2:74" ht="15" customHeight="1" x14ac:dyDescent="0.35">
      <c r="B45" s="260">
        <v>11</v>
      </c>
      <c r="C45" s="275">
        <f>HH11_Wages_Salary</f>
        <v>0</v>
      </c>
      <c r="D45" s="275">
        <f>HH11_Other_Income</f>
        <v>0</v>
      </c>
      <c r="E45" s="275">
        <f>HH11_Self_Employment</f>
        <v>0</v>
      </c>
      <c r="F45" s="276">
        <f t="shared" si="4"/>
        <v>0</v>
      </c>
      <c r="L45" s="237"/>
      <c r="M45" s="243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38"/>
      <c r="AC45" s="269"/>
      <c r="AD45" s="243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37"/>
      <c r="BH45" s="243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</row>
    <row r="46" spans="2:74" ht="15" customHeight="1" x14ac:dyDescent="0.35">
      <c r="B46" s="277">
        <v>12</v>
      </c>
      <c r="C46" s="275">
        <f>HH12_Wages_Salary</f>
        <v>0</v>
      </c>
      <c r="D46" s="275">
        <f>HH12_Other_Income</f>
        <v>0</v>
      </c>
      <c r="E46" s="275">
        <f>HH12_Self_Employment</f>
        <v>0</v>
      </c>
      <c r="F46" s="276">
        <f t="shared" si="4"/>
        <v>0</v>
      </c>
      <c r="L46" s="237"/>
      <c r="M46" s="243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38"/>
      <c r="AC46" s="269"/>
      <c r="AD46" s="243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37"/>
      <c r="BH46" s="243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</row>
    <row r="47" spans="2:74" ht="15" customHeight="1" x14ac:dyDescent="0.35">
      <c r="B47" s="260">
        <v>13</v>
      </c>
      <c r="C47" s="275">
        <f>HH13_Wages_Salary</f>
        <v>0</v>
      </c>
      <c r="D47" s="275">
        <f>HH13_Other_Income</f>
        <v>0</v>
      </c>
      <c r="E47" s="275">
        <f>HH13_Self_Employment</f>
        <v>0</v>
      </c>
      <c r="F47" s="276">
        <f t="shared" si="4"/>
        <v>0</v>
      </c>
      <c r="L47" s="237"/>
      <c r="M47" s="243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38"/>
      <c r="AC47" s="269"/>
      <c r="AD47" s="243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37"/>
      <c r="BH47" s="243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</row>
    <row r="48" spans="2:74" ht="15" customHeight="1" x14ac:dyDescent="0.35">
      <c r="B48" s="260">
        <v>14</v>
      </c>
      <c r="C48" s="275">
        <f>HH14_Wages_Salary</f>
        <v>0</v>
      </c>
      <c r="D48" s="275">
        <f>HH14_Other_Income</f>
        <v>0</v>
      </c>
      <c r="E48" s="275">
        <f>HH14_Self_Employment</f>
        <v>0</v>
      </c>
      <c r="F48" s="276">
        <f t="shared" si="4"/>
        <v>0</v>
      </c>
      <c r="L48" s="237"/>
      <c r="M48" s="243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38"/>
      <c r="AC48" s="269"/>
      <c r="AD48" s="243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37"/>
      <c r="BH48" s="243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</row>
    <row r="49" spans="2:74" ht="15" customHeight="1" x14ac:dyDescent="0.35">
      <c r="B49" s="277">
        <v>15</v>
      </c>
      <c r="C49" s="275">
        <f>HH15_Wages_Salary</f>
        <v>0</v>
      </c>
      <c r="D49" s="275">
        <f>HH15_Other_Income</f>
        <v>0</v>
      </c>
      <c r="E49" s="275">
        <f>HH15_Self_Employment</f>
        <v>0</v>
      </c>
      <c r="F49" s="276">
        <f t="shared" si="4"/>
        <v>0</v>
      </c>
      <c r="L49" s="237"/>
      <c r="M49" s="269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38"/>
      <c r="AC49" s="269"/>
      <c r="AD49" s="269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37"/>
      <c r="BH49" s="243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</row>
    <row r="50" spans="2:74" ht="15" customHeight="1" x14ac:dyDescent="0.35">
      <c r="B50" s="406" t="s">
        <v>188</v>
      </c>
      <c r="C50" s="406"/>
      <c r="D50" s="406"/>
      <c r="E50" s="407"/>
      <c r="F50" s="282">
        <f>SUM(F35:F49)</f>
        <v>0</v>
      </c>
      <c r="L50" s="237"/>
      <c r="M50" s="269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38"/>
      <c r="AC50" s="239"/>
      <c r="AD50" s="269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37"/>
      <c r="BH50" s="243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</row>
    <row r="51" spans="2:74" ht="5.25" customHeight="1" x14ac:dyDescent="0.35">
      <c r="C51" s="283"/>
      <c r="D51" s="284"/>
      <c r="E51" s="284"/>
      <c r="F51" s="237"/>
      <c r="L51" s="237"/>
      <c r="M51" s="269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38"/>
      <c r="AC51" s="239"/>
      <c r="AD51" s="269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37"/>
      <c r="BH51" s="243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</row>
    <row r="52" spans="2:74" ht="15.75" customHeight="1" x14ac:dyDescent="0.35">
      <c r="B52" s="440"/>
      <c r="C52" s="440"/>
      <c r="D52" s="440"/>
      <c r="E52" s="440"/>
      <c r="F52" s="440"/>
      <c r="G52" s="440"/>
      <c r="H52" s="440"/>
      <c r="I52" s="440"/>
      <c r="L52" s="237"/>
      <c r="M52" s="269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38"/>
      <c r="AC52" s="239"/>
      <c r="AD52" s="269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37"/>
      <c r="BH52" s="243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</row>
    <row r="53" spans="2:74" ht="15.5" x14ac:dyDescent="0.35">
      <c r="B53" s="440"/>
      <c r="C53" s="440"/>
      <c r="D53" s="440"/>
      <c r="E53" s="440"/>
      <c r="F53" s="440"/>
      <c r="G53" s="440"/>
      <c r="H53" s="440"/>
      <c r="I53" s="440"/>
      <c r="L53" s="237"/>
      <c r="M53" s="269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38"/>
      <c r="AC53" s="243"/>
      <c r="AD53" s="269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37"/>
      <c r="BH53" s="243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</row>
    <row r="54" spans="2:74" ht="15.5" x14ac:dyDescent="0.35">
      <c r="L54" s="237"/>
      <c r="M54" s="239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38"/>
      <c r="AC54" s="243"/>
      <c r="AD54" s="239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37"/>
      <c r="BH54" s="243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</row>
    <row r="55" spans="2:74" ht="15.5" x14ac:dyDescent="0.35">
      <c r="L55" s="237"/>
      <c r="M55" s="239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38"/>
      <c r="AC55" s="243"/>
      <c r="AD55" s="239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37"/>
      <c r="BH55" s="243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</row>
    <row r="56" spans="2:74" ht="15.5" x14ac:dyDescent="0.35">
      <c r="L56" s="237"/>
      <c r="M56" s="239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38"/>
      <c r="AC56" s="243"/>
      <c r="AD56" s="239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37"/>
      <c r="BH56" s="243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</row>
    <row r="57" spans="2:74" ht="15.5" x14ac:dyDescent="0.35">
      <c r="L57" s="237"/>
      <c r="M57" s="243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38"/>
      <c r="AC57" s="243"/>
      <c r="AD57" s="243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37"/>
      <c r="BH57" s="243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</row>
    <row r="58" spans="2:74" ht="15.5" x14ac:dyDescent="0.35">
      <c r="L58" s="237"/>
      <c r="M58" s="243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38"/>
      <c r="AC58" s="243"/>
      <c r="AD58" s="243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37"/>
      <c r="BH58" s="243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</row>
    <row r="59" spans="2:74" ht="15.5" x14ac:dyDescent="0.35">
      <c r="L59" s="237"/>
      <c r="M59" s="243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38"/>
      <c r="AC59" s="243"/>
      <c r="AD59" s="243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85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37"/>
      <c r="BH59" s="243"/>
      <c r="BI59" s="247"/>
      <c r="BJ59" s="285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</row>
    <row r="60" spans="2:74" ht="15.5" x14ac:dyDescent="0.35">
      <c r="L60" s="237"/>
      <c r="M60" s="243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38"/>
      <c r="AC60" s="243"/>
      <c r="AD60" s="243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85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37"/>
      <c r="BH60" s="243"/>
      <c r="BI60" s="247"/>
      <c r="BJ60" s="285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</row>
    <row r="61" spans="2:74" ht="15.5" x14ac:dyDescent="0.35">
      <c r="L61" s="237"/>
      <c r="M61" s="243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38"/>
      <c r="AC61" s="243"/>
      <c r="AD61" s="243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85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37"/>
      <c r="BH61" s="243"/>
      <c r="BI61" s="247"/>
      <c r="BJ61" s="285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</row>
    <row r="62" spans="2:74" ht="15.5" x14ac:dyDescent="0.35">
      <c r="L62" s="237"/>
      <c r="M62" s="243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38"/>
      <c r="AC62" s="243"/>
      <c r="AD62" s="243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85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37"/>
      <c r="BH62" s="243"/>
      <c r="BI62" s="247"/>
      <c r="BJ62" s="285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</row>
    <row r="63" spans="2:74" ht="15.5" x14ac:dyDescent="0.35">
      <c r="L63" s="237"/>
      <c r="M63" s="243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38"/>
      <c r="AC63" s="243"/>
      <c r="AD63" s="243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85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37"/>
      <c r="BH63" s="243"/>
      <c r="BI63" s="247"/>
      <c r="BJ63" s="285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</row>
    <row r="64" spans="2:74" ht="15.5" x14ac:dyDescent="0.35">
      <c r="L64" s="237"/>
      <c r="M64" s="243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38"/>
      <c r="AC64" s="243"/>
      <c r="AD64" s="243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85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37"/>
      <c r="BH64" s="243"/>
      <c r="BI64" s="247"/>
      <c r="BJ64" s="285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</row>
    <row r="65" spans="12:74" ht="15.5" x14ac:dyDescent="0.35">
      <c r="L65" s="237"/>
      <c r="M65" s="243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38"/>
      <c r="AC65" s="243"/>
      <c r="AD65" s="243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85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37"/>
      <c r="BH65" s="243"/>
      <c r="BI65" s="247"/>
      <c r="BJ65" s="285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</row>
    <row r="66" spans="12:74" ht="15.5" x14ac:dyDescent="0.35">
      <c r="L66" s="237"/>
      <c r="M66" s="243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38"/>
      <c r="AC66" s="243"/>
      <c r="AD66" s="243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85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37"/>
      <c r="BH66" s="243"/>
      <c r="BI66" s="247"/>
      <c r="BJ66" s="285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</row>
    <row r="67" spans="12:74" ht="15.5" x14ac:dyDescent="0.35">
      <c r="L67" s="237"/>
      <c r="M67" s="243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38"/>
      <c r="AC67" s="243"/>
      <c r="AD67" s="243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85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37"/>
      <c r="BH67" s="243"/>
      <c r="BI67" s="247"/>
      <c r="BJ67" s="285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</row>
    <row r="68" spans="12:74" ht="15.5" x14ac:dyDescent="0.35">
      <c r="L68" s="237"/>
      <c r="M68" s="243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38"/>
      <c r="AC68" s="243"/>
      <c r="AD68" s="243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85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37"/>
      <c r="BH68" s="243"/>
      <c r="BI68" s="247"/>
      <c r="BJ68" s="285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</row>
    <row r="69" spans="12:74" ht="15.5" x14ac:dyDescent="0.35">
      <c r="L69" s="237"/>
      <c r="M69" s="243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38"/>
      <c r="AC69" s="243"/>
      <c r="AD69" s="243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85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37"/>
      <c r="BH69" s="243"/>
      <c r="BI69" s="247"/>
      <c r="BJ69" s="285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</row>
    <row r="70" spans="12:74" ht="15.5" x14ac:dyDescent="0.35">
      <c r="L70" s="237"/>
      <c r="M70" s="243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38"/>
      <c r="AC70" s="243"/>
      <c r="AD70" s="243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85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37"/>
      <c r="BH70" s="243"/>
      <c r="BI70" s="247"/>
      <c r="BJ70" s="285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</row>
    <row r="71" spans="12:74" ht="15.5" x14ac:dyDescent="0.35">
      <c r="L71" s="237"/>
      <c r="M71" s="243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38"/>
      <c r="AC71" s="243"/>
      <c r="AD71" s="243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85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37"/>
      <c r="BH71" s="243"/>
      <c r="BI71" s="247"/>
      <c r="BJ71" s="285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</row>
    <row r="72" spans="12:74" ht="15.5" x14ac:dyDescent="0.35">
      <c r="L72" s="237"/>
      <c r="M72" s="243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38"/>
      <c r="AC72" s="243"/>
      <c r="AD72" s="243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85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37"/>
      <c r="BH72" s="243"/>
      <c r="BI72" s="247"/>
      <c r="BJ72" s="285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</row>
    <row r="73" spans="12:74" ht="15.5" x14ac:dyDescent="0.35">
      <c r="L73" s="237"/>
      <c r="M73" s="243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38"/>
      <c r="AC73" s="243"/>
      <c r="AD73" s="243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85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37"/>
      <c r="BH73" s="243"/>
      <c r="BI73" s="247"/>
      <c r="BJ73" s="285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</row>
    <row r="74" spans="12:74" x14ac:dyDescent="0.3">
      <c r="L74" s="237"/>
      <c r="M74" s="243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C74" s="269"/>
      <c r="AD74" s="243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85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37"/>
      <c r="BH74" s="243"/>
      <c r="BI74" s="247"/>
      <c r="BJ74" s="285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</row>
    <row r="75" spans="12:74" x14ac:dyDescent="0.3">
      <c r="L75" s="237"/>
      <c r="M75" s="243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C75" s="269"/>
      <c r="AD75" s="243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85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37"/>
      <c r="BH75" s="243"/>
      <c r="BI75" s="247"/>
      <c r="BJ75" s="285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</row>
    <row r="76" spans="12:74" x14ac:dyDescent="0.3">
      <c r="L76" s="237"/>
      <c r="M76" s="243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C76" s="269"/>
      <c r="AD76" s="243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85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37"/>
      <c r="BH76" s="243"/>
      <c r="BI76" s="247"/>
      <c r="BJ76" s="285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</row>
    <row r="77" spans="12:74" x14ac:dyDescent="0.3">
      <c r="L77" s="237"/>
      <c r="M77" s="243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C77" s="269"/>
      <c r="AD77" s="243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85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37"/>
      <c r="BH77" s="243"/>
      <c r="BI77" s="247"/>
      <c r="BJ77" s="285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</row>
    <row r="78" spans="12:74" x14ac:dyDescent="0.3">
      <c r="L78" s="237"/>
      <c r="M78" s="269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C78" s="269"/>
      <c r="AD78" s="269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85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37"/>
      <c r="BH78" s="243"/>
      <c r="BI78" s="247"/>
      <c r="BJ78" s="285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</row>
    <row r="79" spans="12:74" x14ac:dyDescent="0.3">
      <c r="L79" s="237"/>
      <c r="M79" s="269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C79" s="269"/>
      <c r="AD79" s="269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47"/>
      <c r="AT79" s="285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37"/>
      <c r="BH79" s="243"/>
      <c r="BI79" s="247"/>
      <c r="BJ79" s="285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</row>
    <row r="80" spans="12:74" x14ac:dyDescent="0.3">
      <c r="L80" s="237"/>
      <c r="M80" s="269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C80" s="269"/>
      <c r="AD80" s="269"/>
      <c r="AE80" s="287"/>
      <c r="AF80" s="28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87"/>
      <c r="AS80" s="247"/>
      <c r="AT80" s="285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37"/>
      <c r="BH80" s="243"/>
      <c r="BI80" s="247"/>
      <c r="BJ80" s="285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</row>
    <row r="81" spans="12:74" x14ac:dyDescent="0.3">
      <c r="L81" s="237"/>
      <c r="M81" s="269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C81" s="269"/>
      <c r="AD81" s="269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85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37"/>
      <c r="BH81" s="243"/>
      <c r="BI81" s="247"/>
      <c r="BJ81" s="285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</row>
    <row r="82" spans="12:74" x14ac:dyDescent="0.3">
      <c r="L82" s="237"/>
      <c r="M82" s="269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C82" s="269"/>
      <c r="AD82" s="269"/>
      <c r="AE82" s="287"/>
      <c r="AF82" s="28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87"/>
      <c r="AS82" s="247"/>
      <c r="AT82" s="285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37"/>
      <c r="BH82" s="243"/>
      <c r="BI82" s="247"/>
      <c r="BJ82" s="285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</row>
    <row r="83" spans="12:74" ht="15.5" x14ac:dyDescent="0.35">
      <c r="L83" s="237"/>
      <c r="M83" s="269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38"/>
      <c r="AC83" s="243"/>
      <c r="AD83" s="269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85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37"/>
      <c r="BH83" s="243"/>
      <c r="BI83" s="247"/>
      <c r="BJ83" s="285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</row>
    <row r="84" spans="12:74" ht="15.5" x14ac:dyDescent="0.35">
      <c r="L84" s="237"/>
      <c r="M84" s="269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38"/>
      <c r="AC84" s="243"/>
      <c r="AD84" s="269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85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37"/>
      <c r="BH84" s="243"/>
      <c r="BI84" s="247"/>
      <c r="BJ84" s="285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</row>
    <row r="85" spans="12:74" ht="15.5" x14ac:dyDescent="0.35">
      <c r="L85" s="237"/>
      <c r="M85" s="269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38"/>
      <c r="AC85" s="243"/>
      <c r="AD85" s="269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85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37"/>
      <c r="BH85" s="243"/>
      <c r="BI85" s="247"/>
      <c r="BJ85" s="285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</row>
    <row r="86" spans="12:74" ht="15.5" x14ac:dyDescent="0.35">
      <c r="L86" s="237"/>
      <c r="M86" s="269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38"/>
      <c r="AC86" s="243"/>
      <c r="AD86" s="269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85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37"/>
      <c r="BH86" s="243"/>
      <c r="BI86" s="247"/>
      <c r="BJ86" s="285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</row>
    <row r="87" spans="12:74" ht="15.5" x14ac:dyDescent="0.35">
      <c r="L87" s="237"/>
      <c r="M87" s="243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38"/>
      <c r="AC87" s="243"/>
      <c r="AD87" s="243"/>
      <c r="AE87" s="285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85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37"/>
      <c r="BH87" s="243"/>
      <c r="BI87" s="247"/>
      <c r="BJ87" s="285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</row>
    <row r="88" spans="12:74" ht="15.5" x14ac:dyDescent="0.35">
      <c r="L88" s="237"/>
      <c r="M88" s="243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38"/>
      <c r="AC88" s="243"/>
      <c r="AD88" s="243"/>
      <c r="AE88" s="285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85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37"/>
      <c r="BH88" s="243"/>
      <c r="BI88" s="247"/>
      <c r="BJ88" s="285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</row>
    <row r="89" spans="12:74" ht="15.5" x14ac:dyDescent="0.35">
      <c r="L89" s="237"/>
      <c r="M89" s="243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38"/>
      <c r="AC89" s="243"/>
      <c r="AD89" s="243"/>
      <c r="AE89" s="285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85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37"/>
      <c r="BH89" s="243"/>
      <c r="BI89" s="247"/>
      <c r="BJ89" s="285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</row>
    <row r="90" spans="12:74" ht="15.5" x14ac:dyDescent="0.35">
      <c r="L90" s="237"/>
      <c r="M90" s="243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38"/>
      <c r="AC90" s="243"/>
      <c r="AD90" s="243"/>
      <c r="AE90" s="285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85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37"/>
      <c r="BH90" s="243"/>
      <c r="BI90" s="247"/>
      <c r="BJ90" s="285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</row>
    <row r="91" spans="12:74" ht="15.5" x14ac:dyDescent="0.35">
      <c r="L91" s="288"/>
      <c r="M91" s="243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38"/>
      <c r="AC91" s="243"/>
      <c r="AD91" s="243"/>
      <c r="AE91" s="285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85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37"/>
      <c r="BH91" s="243"/>
      <c r="BI91" s="247"/>
      <c r="BJ91" s="285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</row>
    <row r="92" spans="12:74" ht="15.5" x14ac:dyDescent="0.35">
      <c r="L92" s="288"/>
      <c r="M92" s="243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38"/>
      <c r="AC92" s="243"/>
      <c r="AD92" s="243"/>
      <c r="AE92" s="285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85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37"/>
      <c r="BH92" s="243"/>
      <c r="BI92" s="247"/>
      <c r="BJ92" s="285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</row>
    <row r="93" spans="12:74" ht="15.5" x14ac:dyDescent="0.35">
      <c r="L93" s="237"/>
      <c r="M93" s="243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38"/>
      <c r="AC93" s="243"/>
      <c r="AD93" s="243"/>
      <c r="AE93" s="285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85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37"/>
      <c r="BH93" s="243"/>
      <c r="BI93" s="247"/>
      <c r="BJ93" s="285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</row>
    <row r="94" spans="12:74" ht="15.5" x14ac:dyDescent="0.35">
      <c r="L94" s="237"/>
      <c r="M94" s="243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38"/>
      <c r="AC94" s="243"/>
      <c r="AD94" s="243"/>
      <c r="AE94" s="285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85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37"/>
      <c r="BH94" s="243"/>
      <c r="BI94" s="247"/>
      <c r="BJ94" s="285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</row>
    <row r="95" spans="12:74" ht="15.5" x14ac:dyDescent="0.35">
      <c r="L95" s="237"/>
      <c r="M95" s="243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38"/>
      <c r="AC95" s="243"/>
      <c r="AD95" s="243"/>
      <c r="AE95" s="285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85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37"/>
      <c r="BH95" s="243"/>
      <c r="BI95" s="247"/>
      <c r="BJ95" s="285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</row>
    <row r="96" spans="12:74" ht="15.5" x14ac:dyDescent="0.35">
      <c r="L96" s="237"/>
      <c r="M96" s="243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38"/>
      <c r="AC96" s="243"/>
      <c r="AD96" s="243"/>
      <c r="AE96" s="285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85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37"/>
      <c r="BH96" s="243"/>
      <c r="BI96" s="247"/>
      <c r="BJ96" s="285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</row>
    <row r="97" spans="12:74" ht="15.5" x14ac:dyDescent="0.35">
      <c r="L97" s="237"/>
      <c r="M97" s="243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38"/>
      <c r="AC97" s="243"/>
      <c r="AD97" s="243"/>
      <c r="AE97" s="285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85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37"/>
      <c r="BH97" s="243"/>
      <c r="BI97" s="247"/>
      <c r="BJ97" s="285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</row>
    <row r="98" spans="12:74" ht="15.5" x14ac:dyDescent="0.35">
      <c r="L98" s="237"/>
      <c r="M98" s="243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38"/>
      <c r="AC98" s="243"/>
      <c r="AD98" s="243"/>
      <c r="AE98" s="285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85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37"/>
      <c r="BH98" s="243"/>
      <c r="BI98" s="247"/>
      <c r="BJ98" s="285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</row>
    <row r="99" spans="12:74" ht="15.5" x14ac:dyDescent="0.35">
      <c r="L99" s="237"/>
      <c r="M99" s="243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38"/>
      <c r="AC99" s="243"/>
      <c r="AD99" s="243"/>
      <c r="AE99" s="285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85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37"/>
      <c r="BH99" s="243"/>
      <c r="BI99" s="247"/>
      <c r="BJ99" s="285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</row>
    <row r="100" spans="12:74" ht="15.5" x14ac:dyDescent="0.35">
      <c r="L100" s="237"/>
      <c r="M100" s="243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38"/>
      <c r="AC100" s="243"/>
      <c r="AD100" s="243"/>
      <c r="AE100" s="285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85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37"/>
      <c r="BH100" s="243"/>
      <c r="BI100" s="247"/>
      <c r="BJ100" s="285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</row>
    <row r="101" spans="12:74" ht="15.5" x14ac:dyDescent="0.35">
      <c r="L101" s="237"/>
      <c r="M101" s="243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38"/>
      <c r="AC101" s="243"/>
      <c r="AD101" s="243"/>
      <c r="AE101" s="285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85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37"/>
      <c r="BH101" s="243"/>
      <c r="BI101" s="247"/>
      <c r="BJ101" s="285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</row>
    <row r="102" spans="12:74" ht="15.5" x14ac:dyDescent="0.35">
      <c r="L102" s="237"/>
      <c r="M102" s="243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38"/>
      <c r="AC102" s="243"/>
      <c r="AD102" s="243"/>
      <c r="AE102" s="285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85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37"/>
      <c r="BH102" s="243"/>
      <c r="BI102" s="247"/>
      <c r="BJ102" s="285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</row>
    <row r="103" spans="12:74" ht="15.5" x14ac:dyDescent="0.35">
      <c r="L103" s="237"/>
      <c r="M103" s="243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38"/>
      <c r="AC103" s="243"/>
      <c r="AD103" s="243"/>
      <c r="AE103" s="285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85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37"/>
      <c r="BH103" s="243"/>
      <c r="BI103" s="247"/>
      <c r="BJ103" s="285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</row>
    <row r="104" spans="12:74" ht="15.5" x14ac:dyDescent="0.35">
      <c r="L104" s="237"/>
      <c r="M104" s="243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38"/>
      <c r="AC104" s="243"/>
      <c r="AD104" s="243"/>
      <c r="AE104" s="285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85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37"/>
      <c r="BH104" s="243"/>
      <c r="BI104" s="247"/>
      <c r="BJ104" s="285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</row>
    <row r="105" spans="12:74" ht="15.5" x14ac:dyDescent="0.35">
      <c r="L105" s="237"/>
      <c r="M105" s="243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38"/>
      <c r="AC105" s="243"/>
      <c r="AD105" s="243"/>
      <c r="AE105" s="285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85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37"/>
      <c r="BH105" s="243"/>
      <c r="BI105" s="247"/>
      <c r="BJ105" s="285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</row>
    <row r="106" spans="12:74" ht="15.5" x14ac:dyDescent="0.35">
      <c r="L106" s="237"/>
      <c r="M106" s="243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38"/>
      <c r="AC106" s="243"/>
      <c r="AD106" s="243"/>
      <c r="AE106" s="285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85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37"/>
      <c r="BH106" s="243"/>
      <c r="BI106" s="247"/>
      <c r="BJ106" s="285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</row>
    <row r="107" spans="12:74" ht="15.5" x14ac:dyDescent="0.35">
      <c r="L107" s="237"/>
      <c r="M107" s="243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38"/>
      <c r="AC107" s="243"/>
      <c r="AD107" s="243"/>
      <c r="AE107" s="285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85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37"/>
      <c r="BH107" s="243"/>
      <c r="BI107" s="247"/>
      <c r="BJ107" s="285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</row>
    <row r="108" spans="12:74" ht="15.5" x14ac:dyDescent="0.35">
      <c r="L108" s="237"/>
      <c r="M108" s="243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38"/>
      <c r="AC108" s="243"/>
      <c r="AD108" s="243"/>
      <c r="AE108" s="285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85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37"/>
      <c r="BH108" s="243"/>
      <c r="BI108" s="247"/>
      <c r="BJ108" s="285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</row>
    <row r="109" spans="12:74" ht="15.5" x14ac:dyDescent="0.35">
      <c r="L109" s="237"/>
      <c r="M109" s="243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38"/>
      <c r="AC109" s="243"/>
      <c r="AD109" s="243"/>
      <c r="AE109" s="285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85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37"/>
      <c r="BH109" s="243"/>
      <c r="BI109" s="247"/>
      <c r="BJ109" s="285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</row>
    <row r="110" spans="12:74" ht="15.5" x14ac:dyDescent="0.35">
      <c r="L110" s="237"/>
      <c r="M110" s="243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38"/>
      <c r="AC110" s="243"/>
      <c r="AD110" s="243"/>
      <c r="AE110" s="285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85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37"/>
      <c r="BH110" s="243"/>
      <c r="BI110" s="247"/>
      <c r="BJ110" s="285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</row>
    <row r="111" spans="12:74" ht="15.5" x14ac:dyDescent="0.35">
      <c r="L111" s="237"/>
      <c r="M111" s="243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38"/>
      <c r="AC111" s="243"/>
      <c r="AD111" s="243"/>
      <c r="AE111" s="285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85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37"/>
      <c r="BH111" s="243"/>
      <c r="BI111" s="247"/>
      <c r="BJ111" s="285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</row>
    <row r="112" spans="12:74" ht="15.5" x14ac:dyDescent="0.35">
      <c r="L112" s="237"/>
      <c r="M112" s="243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38"/>
      <c r="AC112" s="243"/>
      <c r="AD112" s="243"/>
      <c r="AE112" s="285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85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37"/>
      <c r="BH112" s="243"/>
      <c r="BI112" s="247"/>
      <c r="BJ112" s="285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</row>
    <row r="113" spans="12:74" ht="15.5" x14ac:dyDescent="0.35">
      <c r="L113" s="237"/>
      <c r="M113" s="243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38"/>
      <c r="AC113" s="243"/>
      <c r="AD113" s="243"/>
      <c r="AE113" s="285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85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37"/>
      <c r="BH113" s="243"/>
      <c r="BI113" s="247"/>
      <c r="BJ113" s="285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</row>
    <row r="114" spans="12:74" ht="15.5" x14ac:dyDescent="0.35">
      <c r="L114" s="237"/>
      <c r="M114" s="243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38"/>
      <c r="AC114" s="243"/>
      <c r="AD114" s="243"/>
      <c r="AE114" s="285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85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37"/>
      <c r="BH114" s="243"/>
      <c r="BI114" s="247"/>
      <c r="BJ114" s="285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</row>
    <row r="115" spans="12:74" ht="15.5" x14ac:dyDescent="0.35">
      <c r="L115" s="237"/>
      <c r="M115" s="243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38"/>
      <c r="AC115" s="243"/>
      <c r="AD115" s="243"/>
      <c r="AE115" s="285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85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37"/>
      <c r="BH115" s="243"/>
      <c r="BI115" s="247"/>
      <c r="BJ115" s="285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</row>
    <row r="116" spans="12:74" ht="15.5" x14ac:dyDescent="0.35">
      <c r="L116" s="237"/>
      <c r="M116" s="243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38"/>
      <c r="AC116" s="243"/>
      <c r="AD116" s="243"/>
      <c r="AE116" s="285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85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37"/>
      <c r="BH116" s="243"/>
      <c r="BI116" s="247"/>
      <c r="BJ116" s="285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</row>
    <row r="117" spans="12:74" ht="15.5" x14ac:dyDescent="0.35">
      <c r="L117" s="237"/>
      <c r="M117" s="243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38"/>
      <c r="AC117" s="243"/>
      <c r="AD117" s="243"/>
      <c r="AE117" s="285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85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37"/>
      <c r="BH117" s="243"/>
      <c r="BI117" s="247"/>
      <c r="BJ117" s="285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</row>
    <row r="118" spans="12:74" ht="15.5" x14ac:dyDescent="0.35">
      <c r="L118" s="237"/>
      <c r="M118" s="243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38"/>
      <c r="AC118" s="243"/>
      <c r="AD118" s="243"/>
      <c r="AE118" s="285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85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37"/>
      <c r="BH118" s="243"/>
      <c r="BI118" s="247"/>
      <c r="BJ118" s="285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</row>
    <row r="119" spans="12:74" ht="15.5" x14ac:dyDescent="0.35">
      <c r="L119" s="237"/>
      <c r="M119" s="243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38"/>
      <c r="AC119" s="243"/>
      <c r="AD119" s="243"/>
      <c r="AE119" s="285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85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37"/>
      <c r="BH119" s="243"/>
      <c r="BI119" s="247"/>
      <c r="BJ119" s="285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</row>
    <row r="120" spans="12:74" ht="15.5" x14ac:dyDescent="0.35">
      <c r="L120" s="237"/>
      <c r="M120" s="243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38"/>
      <c r="AC120" s="243"/>
      <c r="AD120" s="243"/>
      <c r="AE120" s="285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85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37"/>
      <c r="BH120" s="243"/>
      <c r="BI120" s="247"/>
      <c r="BJ120" s="285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</row>
    <row r="121" spans="12:74" ht="15.5" x14ac:dyDescent="0.35">
      <c r="L121" s="237"/>
      <c r="M121" s="243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38"/>
      <c r="AC121" s="243"/>
      <c r="AD121" s="243"/>
      <c r="AE121" s="285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85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37"/>
      <c r="BH121" s="243"/>
      <c r="BI121" s="247"/>
      <c r="BJ121" s="285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</row>
    <row r="122" spans="12:74" ht="15.5" x14ac:dyDescent="0.35">
      <c r="L122" s="237"/>
      <c r="M122" s="243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38"/>
      <c r="AC122" s="243"/>
      <c r="AD122" s="243"/>
      <c r="AE122" s="285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85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37"/>
      <c r="BH122" s="243"/>
      <c r="BI122" s="247"/>
      <c r="BJ122" s="285"/>
      <c r="BK122" s="247"/>
      <c r="BL122" s="247"/>
      <c r="BM122" s="247"/>
      <c r="BN122" s="247"/>
      <c r="BO122" s="247"/>
      <c r="BP122" s="247"/>
      <c r="BQ122" s="247"/>
      <c r="BR122" s="247"/>
      <c r="BS122" s="247"/>
      <c r="BT122" s="247"/>
      <c r="BU122" s="247"/>
      <c r="BV122" s="247"/>
    </row>
    <row r="123" spans="12:74" ht="15.5" x14ac:dyDescent="0.35">
      <c r="L123" s="237"/>
      <c r="M123" s="243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38"/>
      <c r="AC123" s="243"/>
      <c r="AD123" s="243"/>
      <c r="AE123" s="285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85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37"/>
      <c r="BH123" s="243"/>
      <c r="BI123" s="247"/>
      <c r="BJ123" s="285"/>
      <c r="BK123" s="247"/>
      <c r="BL123" s="247"/>
      <c r="BM123" s="247"/>
      <c r="BN123" s="247"/>
      <c r="BO123" s="247"/>
      <c r="BP123" s="247"/>
      <c r="BQ123" s="247"/>
      <c r="BR123" s="247"/>
      <c r="BS123" s="247"/>
      <c r="BT123" s="247"/>
      <c r="BU123" s="247"/>
      <c r="BV123" s="247"/>
    </row>
    <row r="124" spans="12:74" ht="15.5" x14ac:dyDescent="0.35">
      <c r="L124" s="237"/>
      <c r="M124" s="243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38"/>
      <c r="AC124" s="243"/>
      <c r="AD124" s="243"/>
      <c r="AE124" s="285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85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37"/>
      <c r="BH124" s="243"/>
      <c r="BI124" s="247"/>
      <c r="BJ124" s="285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</row>
    <row r="125" spans="12:74" ht="15.5" x14ac:dyDescent="0.35">
      <c r="L125" s="237"/>
      <c r="M125" s="243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38"/>
      <c r="AC125" s="243"/>
      <c r="AD125" s="243"/>
      <c r="AE125" s="285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85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37"/>
      <c r="BH125" s="243"/>
      <c r="BI125" s="247"/>
      <c r="BJ125" s="285"/>
      <c r="BK125" s="247"/>
      <c r="BL125" s="247"/>
      <c r="BM125" s="247"/>
      <c r="BN125" s="247"/>
      <c r="BO125" s="247"/>
      <c r="BP125" s="247"/>
      <c r="BQ125" s="247"/>
      <c r="BR125" s="247"/>
      <c r="BS125" s="247"/>
      <c r="BT125" s="247"/>
      <c r="BU125" s="247"/>
      <c r="BV125" s="247"/>
    </row>
    <row r="126" spans="12:74" ht="15.5" x14ac:dyDescent="0.35">
      <c r="L126" s="237"/>
      <c r="M126" s="243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38"/>
      <c r="AC126" s="243"/>
      <c r="AD126" s="243"/>
      <c r="AE126" s="285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85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37"/>
      <c r="BH126" s="243"/>
      <c r="BI126" s="247"/>
      <c r="BJ126" s="285"/>
      <c r="BK126" s="247"/>
      <c r="BL126" s="247"/>
      <c r="BM126" s="247"/>
      <c r="BN126" s="247"/>
      <c r="BO126" s="247"/>
      <c r="BP126" s="247"/>
      <c r="BQ126" s="247"/>
      <c r="BR126" s="247"/>
      <c r="BS126" s="247"/>
      <c r="BT126" s="247"/>
      <c r="BU126" s="247"/>
      <c r="BV126" s="247"/>
    </row>
    <row r="127" spans="12:74" ht="15.5" x14ac:dyDescent="0.35">
      <c r="L127" s="237"/>
      <c r="M127" s="243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38"/>
      <c r="AC127" s="243"/>
      <c r="AD127" s="243"/>
      <c r="AE127" s="285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85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37"/>
      <c r="BH127" s="243"/>
      <c r="BI127" s="247"/>
      <c r="BJ127" s="285"/>
      <c r="BK127" s="247"/>
      <c r="BL127" s="247"/>
      <c r="BM127" s="247"/>
      <c r="BN127" s="247"/>
      <c r="BO127" s="247"/>
      <c r="BP127" s="247"/>
      <c r="BQ127" s="247"/>
      <c r="BR127" s="247"/>
      <c r="BS127" s="247"/>
      <c r="BT127" s="247"/>
      <c r="BU127" s="247"/>
      <c r="BV127" s="247"/>
    </row>
    <row r="128" spans="12:74" ht="15.5" x14ac:dyDescent="0.35">
      <c r="L128" s="237"/>
      <c r="M128" s="243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38"/>
      <c r="AC128" s="243"/>
      <c r="AD128" s="243"/>
      <c r="AE128" s="285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85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37"/>
      <c r="BH128" s="243"/>
      <c r="BI128" s="247"/>
      <c r="BJ128" s="285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</row>
    <row r="129" spans="12:74" ht="15.5" x14ac:dyDescent="0.35">
      <c r="L129" s="237"/>
      <c r="M129" s="243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38"/>
      <c r="AC129" s="243"/>
      <c r="AD129" s="243"/>
      <c r="AE129" s="285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85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37"/>
      <c r="BH129" s="243"/>
      <c r="BI129" s="247"/>
      <c r="BJ129" s="285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</row>
    <row r="130" spans="12:74" ht="15.5" x14ac:dyDescent="0.35">
      <c r="L130" s="237"/>
      <c r="M130" s="243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38"/>
      <c r="AC130" s="243"/>
      <c r="AD130" s="243"/>
      <c r="AE130" s="285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85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37"/>
      <c r="BH130" s="243"/>
      <c r="BI130" s="247"/>
      <c r="BJ130" s="285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</row>
    <row r="131" spans="12:74" ht="15.5" x14ac:dyDescent="0.35">
      <c r="L131" s="237"/>
      <c r="M131" s="243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38"/>
      <c r="AC131" s="243"/>
      <c r="AD131" s="243"/>
      <c r="AE131" s="285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85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37"/>
      <c r="BH131" s="243"/>
      <c r="BI131" s="247"/>
      <c r="BJ131" s="285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</row>
    <row r="132" spans="12:74" ht="15.5" x14ac:dyDescent="0.35">
      <c r="L132" s="237"/>
      <c r="M132" s="243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38"/>
      <c r="AC132" s="243"/>
      <c r="AD132" s="243"/>
      <c r="AE132" s="285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85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37"/>
      <c r="BH132" s="243"/>
      <c r="BI132" s="247"/>
      <c r="BJ132" s="285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</row>
    <row r="133" spans="12:74" ht="15.5" x14ac:dyDescent="0.35">
      <c r="L133" s="237"/>
      <c r="M133" s="243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38"/>
      <c r="AC133" s="243"/>
      <c r="AD133" s="243"/>
      <c r="AE133" s="285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85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37"/>
      <c r="BH133" s="243"/>
      <c r="BI133" s="247"/>
      <c r="BJ133" s="285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</row>
    <row r="134" spans="12:74" ht="15.5" x14ac:dyDescent="0.35">
      <c r="L134" s="237"/>
      <c r="M134" s="243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38"/>
      <c r="AC134" s="243"/>
      <c r="AD134" s="243"/>
      <c r="AE134" s="285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85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37"/>
      <c r="BH134" s="243"/>
      <c r="BI134" s="247"/>
      <c r="BJ134" s="285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</row>
    <row r="135" spans="12:74" ht="15.5" x14ac:dyDescent="0.35">
      <c r="L135" s="237"/>
      <c r="M135" s="243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38"/>
      <c r="AC135" s="243"/>
      <c r="AD135" s="243"/>
      <c r="AE135" s="285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85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37"/>
      <c r="BH135" s="243"/>
      <c r="BI135" s="247"/>
      <c r="BJ135" s="285"/>
      <c r="BK135" s="247"/>
      <c r="BL135" s="247"/>
      <c r="BM135" s="247"/>
      <c r="BN135" s="247"/>
      <c r="BO135" s="247"/>
      <c r="BP135" s="247"/>
      <c r="BQ135" s="247"/>
      <c r="BR135" s="247"/>
      <c r="BS135" s="247"/>
      <c r="BT135" s="247"/>
      <c r="BU135" s="247"/>
      <c r="BV135" s="247"/>
    </row>
    <row r="136" spans="12:74" ht="15.5" x14ac:dyDescent="0.35">
      <c r="L136" s="237"/>
      <c r="M136" s="243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38"/>
      <c r="AC136" s="243"/>
      <c r="AD136" s="243"/>
      <c r="AE136" s="285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85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37"/>
      <c r="BH136" s="243"/>
      <c r="BI136" s="247"/>
      <c r="BJ136" s="285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</row>
    <row r="137" spans="12:74" ht="15.5" x14ac:dyDescent="0.35">
      <c r="L137" s="237"/>
      <c r="M137" s="243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38"/>
      <c r="AC137" s="243"/>
      <c r="AD137" s="243"/>
      <c r="AE137" s="285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85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37"/>
      <c r="BH137" s="243"/>
      <c r="BI137" s="247"/>
      <c r="BJ137" s="285"/>
      <c r="BK137" s="247"/>
      <c r="BL137" s="247"/>
      <c r="BM137" s="247"/>
      <c r="BN137" s="247"/>
      <c r="BO137" s="247"/>
      <c r="BP137" s="247"/>
      <c r="BQ137" s="247"/>
      <c r="BR137" s="247"/>
      <c r="BS137" s="247"/>
      <c r="BT137" s="247"/>
      <c r="BU137" s="247"/>
      <c r="BV137" s="247"/>
    </row>
    <row r="138" spans="12:74" ht="15.5" x14ac:dyDescent="0.35">
      <c r="L138" s="237"/>
      <c r="M138" s="243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38"/>
      <c r="AC138" s="243"/>
      <c r="AD138" s="243"/>
      <c r="AE138" s="285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85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37"/>
      <c r="BH138" s="243"/>
      <c r="BI138" s="247"/>
      <c r="BJ138" s="285"/>
      <c r="BK138" s="247"/>
      <c r="BL138" s="247"/>
      <c r="BM138" s="247"/>
      <c r="BN138" s="247"/>
      <c r="BO138" s="247"/>
      <c r="BP138" s="247"/>
      <c r="BQ138" s="247"/>
      <c r="BR138" s="247"/>
      <c r="BS138" s="247"/>
      <c r="BT138" s="247"/>
      <c r="BU138" s="247"/>
      <c r="BV138" s="247"/>
    </row>
    <row r="139" spans="12:74" ht="15.5" x14ac:dyDescent="0.35">
      <c r="L139" s="237"/>
      <c r="M139" s="243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38"/>
      <c r="AC139" s="243"/>
      <c r="AD139" s="243"/>
      <c r="AE139" s="285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85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37"/>
      <c r="BH139" s="243"/>
      <c r="BI139" s="247"/>
      <c r="BJ139" s="285"/>
      <c r="BK139" s="247"/>
      <c r="BL139" s="247"/>
      <c r="BM139" s="247"/>
      <c r="BN139" s="247"/>
      <c r="BO139" s="247"/>
      <c r="BP139" s="247"/>
      <c r="BQ139" s="247"/>
      <c r="BR139" s="247"/>
      <c r="BS139" s="247"/>
      <c r="BT139" s="247"/>
      <c r="BU139" s="247"/>
      <c r="BV139" s="247"/>
    </row>
    <row r="140" spans="12:74" ht="15.5" x14ac:dyDescent="0.35">
      <c r="L140" s="237"/>
      <c r="M140" s="243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38"/>
      <c r="AC140" s="243"/>
      <c r="AD140" s="243"/>
      <c r="AE140" s="285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85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37"/>
      <c r="BH140" s="243"/>
      <c r="BI140" s="247"/>
      <c r="BJ140" s="285"/>
      <c r="BK140" s="247"/>
      <c r="BL140" s="247"/>
      <c r="BM140" s="247"/>
      <c r="BN140" s="247"/>
      <c r="BO140" s="247"/>
      <c r="BP140" s="247"/>
      <c r="BQ140" s="247"/>
      <c r="BR140" s="247"/>
      <c r="BS140" s="247"/>
      <c r="BT140" s="247"/>
      <c r="BU140" s="247"/>
      <c r="BV140" s="247"/>
    </row>
    <row r="141" spans="12:74" ht="15.5" x14ac:dyDescent="0.35">
      <c r="L141" s="237"/>
      <c r="M141" s="243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38"/>
      <c r="AC141" s="243"/>
      <c r="AD141" s="243"/>
      <c r="AE141" s="285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85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37"/>
      <c r="BH141" s="243"/>
      <c r="BI141" s="247"/>
      <c r="BJ141" s="285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</row>
    <row r="142" spans="12:74" ht="15.5" x14ac:dyDescent="0.35">
      <c r="L142" s="237"/>
      <c r="M142" s="243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38"/>
      <c r="AC142" s="243"/>
      <c r="AD142" s="243"/>
      <c r="AE142" s="285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85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37"/>
      <c r="BH142" s="243"/>
      <c r="BI142" s="247"/>
      <c r="BJ142" s="285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247"/>
      <c r="BV142" s="247"/>
    </row>
    <row r="143" spans="12:74" ht="15.5" x14ac:dyDescent="0.35">
      <c r="L143" s="237"/>
      <c r="M143" s="243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38"/>
      <c r="AC143" s="243"/>
      <c r="AD143" s="243"/>
      <c r="AE143" s="285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85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37"/>
      <c r="BH143" s="243"/>
      <c r="BI143" s="247"/>
      <c r="BJ143" s="285"/>
      <c r="BK143" s="247"/>
      <c r="BL143" s="247"/>
      <c r="BM143" s="247"/>
      <c r="BN143" s="247"/>
      <c r="BO143" s="247"/>
      <c r="BP143" s="247"/>
      <c r="BQ143" s="247"/>
      <c r="BR143" s="247"/>
      <c r="BS143" s="247"/>
      <c r="BT143" s="247"/>
      <c r="BU143" s="247"/>
      <c r="BV143" s="247"/>
    </row>
    <row r="144" spans="12:74" ht="15.5" x14ac:dyDescent="0.35">
      <c r="L144" s="237"/>
      <c r="M144" s="243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38"/>
      <c r="AC144" s="243"/>
      <c r="AD144" s="243"/>
      <c r="AE144" s="285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85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37"/>
      <c r="BH144" s="243"/>
      <c r="BI144" s="247"/>
      <c r="BJ144" s="285"/>
      <c r="BK144" s="247"/>
      <c r="BL144" s="247"/>
      <c r="BM144" s="247"/>
      <c r="BN144" s="247"/>
      <c r="BO144" s="247"/>
      <c r="BP144" s="247"/>
      <c r="BQ144" s="247"/>
      <c r="BR144" s="247"/>
      <c r="BS144" s="247"/>
      <c r="BT144" s="247"/>
      <c r="BU144" s="247"/>
      <c r="BV144" s="247"/>
    </row>
    <row r="145" spans="12:74" ht="15.5" x14ac:dyDescent="0.35">
      <c r="L145" s="237"/>
      <c r="M145" s="243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38"/>
      <c r="AC145" s="243"/>
      <c r="AD145" s="243"/>
      <c r="AE145" s="285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85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37"/>
      <c r="BH145" s="243"/>
      <c r="BI145" s="247"/>
      <c r="BJ145" s="285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</row>
    <row r="146" spans="12:74" ht="15.5" x14ac:dyDescent="0.35">
      <c r="L146" s="237"/>
      <c r="M146" s="243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38"/>
      <c r="AC146" s="243"/>
      <c r="AD146" s="243"/>
      <c r="AE146" s="285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85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37"/>
      <c r="BH146" s="243"/>
      <c r="BI146" s="247"/>
      <c r="BJ146" s="285"/>
      <c r="BK146" s="247"/>
      <c r="BL146" s="247"/>
      <c r="BM146" s="247"/>
      <c r="BN146" s="247"/>
      <c r="BO146" s="247"/>
      <c r="BP146" s="247"/>
      <c r="BQ146" s="247"/>
      <c r="BR146" s="247"/>
      <c r="BS146" s="247"/>
      <c r="BT146" s="247"/>
      <c r="BU146" s="247"/>
      <c r="BV146" s="247"/>
    </row>
    <row r="147" spans="12:74" ht="15.5" x14ac:dyDescent="0.35">
      <c r="L147" s="237"/>
      <c r="M147" s="243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38"/>
      <c r="AC147" s="243"/>
      <c r="AD147" s="243"/>
      <c r="AE147" s="285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85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37"/>
      <c r="BH147" s="243"/>
      <c r="BI147" s="247"/>
      <c r="BJ147" s="285"/>
      <c r="BK147" s="247"/>
      <c r="BL147" s="247"/>
      <c r="BM147" s="247"/>
      <c r="BN147" s="247"/>
      <c r="BO147" s="247"/>
      <c r="BP147" s="247"/>
      <c r="BQ147" s="247"/>
      <c r="BR147" s="247"/>
      <c r="BS147" s="247"/>
      <c r="BT147" s="247"/>
      <c r="BU147" s="247"/>
      <c r="BV147" s="247"/>
    </row>
    <row r="148" spans="12:74" ht="15.5" x14ac:dyDescent="0.35">
      <c r="L148" s="237"/>
      <c r="M148" s="243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38"/>
      <c r="AC148" s="243"/>
      <c r="AD148" s="243"/>
      <c r="AE148" s="285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85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37"/>
      <c r="BH148" s="243"/>
      <c r="BI148" s="247"/>
      <c r="BJ148" s="285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</row>
    <row r="149" spans="12:74" ht="15.5" x14ac:dyDescent="0.35">
      <c r="L149" s="237"/>
      <c r="M149" s="243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38"/>
      <c r="AC149" s="243"/>
      <c r="AD149" s="243"/>
      <c r="AE149" s="285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85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37"/>
      <c r="BH149" s="243"/>
      <c r="BI149" s="247"/>
      <c r="BJ149" s="285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</row>
    <row r="150" spans="12:74" ht="15.5" x14ac:dyDescent="0.35">
      <c r="L150" s="237"/>
      <c r="M150" s="243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38"/>
      <c r="AC150" s="243"/>
      <c r="AD150" s="243"/>
      <c r="AE150" s="285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85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37"/>
      <c r="BH150" s="243"/>
      <c r="BI150" s="247"/>
      <c r="BJ150" s="285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</row>
    <row r="151" spans="12:74" ht="15.5" x14ac:dyDescent="0.35">
      <c r="L151" s="237"/>
      <c r="M151" s="243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38"/>
      <c r="AC151" s="243"/>
      <c r="AD151" s="243"/>
      <c r="AE151" s="285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85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37"/>
      <c r="BH151" s="243"/>
      <c r="BI151" s="247"/>
      <c r="BJ151" s="285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</row>
    <row r="152" spans="12:74" ht="15.5" x14ac:dyDescent="0.35">
      <c r="L152" s="237"/>
      <c r="M152" s="243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38"/>
      <c r="AC152" s="243"/>
      <c r="AD152" s="243"/>
      <c r="AE152" s="285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85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37"/>
      <c r="BH152" s="243"/>
      <c r="BI152" s="247"/>
      <c r="BJ152" s="285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</row>
    <row r="153" spans="12:74" ht="15.5" x14ac:dyDescent="0.35">
      <c r="L153" s="237"/>
      <c r="M153" s="243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38"/>
      <c r="AC153" s="243"/>
      <c r="AD153" s="243"/>
      <c r="AE153" s="285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85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37"/>
      <c r="BH153" s="243"/>
      <c r="BI153" s="247"/>
      <c r="BJ153" s="285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</row>
    <row r="154" spans="12:74" ht="15.5" x14ac:dyDescent="0.35">
      <c r="L154" s="237"/>
      <c r="M154" s="243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38"/>
      <c r="AC154" s="243"/>
      <c r="AD154" s="243"/>
      <c r="AE154" s="285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85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37"/>
      <c r="BH154" s="243"/>
      <c r="BI154" s="247"/>
      <c r="BJ154" s="285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</row>
    <row r="155" spans="12:74" ht="15.5" x14ac:dyDescent="0.35">
      <c r="L155" s="237"/>
      <c r="M155" s="243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38"/>
      <c r="AC155" s="243"/>
      <c r="AD155" s="243"/>
      <c r="AE155" s="285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85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37"/>
      <c r="BH155" s="243"/>
      <c r="BI155" s="247"/>
      <c r="BJ155" s="285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</row>
    <row r="156" spans="12:74" ht="15.5" x14ac:dyDescent="0.35">
      <c r="L156" s="237"/>
      <c r="M156" s="243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38"/>
      <c r="AC156" s="243"/>
      <c r="AD156" s="243"/>
      <c r="AE156" s="285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85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37"/>
      <c r="BH156" s="243"/>
      <c r="BI156" s="247"/>
      <c r="BJ156" s="285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</row>
    <row r="157" spans="12:74" ht="15.5" x14ac:dyDescent="0.35">
      <c r="L157" s="237"/>
      <c r="M157" s="243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38"/>
      <c r="AC157" s="243"/>
      <c r="AD157" s="243"/>
      <c r="AE157" s="285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85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37"/>
      <c r="BH157" s="243"/>
      <c r="BI157" s="247"/>
      <c r="BJ157" s="285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</row>
    <row r="158" spans="12:74" ht="15.5" x14ac:dyDescent="0.35">
      <c r="L158" s="237"/>
      <c r="M158" s="243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38"/>
      <c r="AC158" s="243"/>
      <c r="AD158" s="243"/>
      <c r="AE158" s="285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85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37"/>
      <c r="BH158" s="243"/>
      <c r="BI158" s="247"/>
      <c r="BJ158" s="285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</row>
    <row r="159" spans="12:74" ht="15.5" x14ac:dyDescent="0.35">
      <c r="L159" s="237"/>
      <c r="M159" s="243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38"/>
      <c r="AC159" s="243"/>
      <c r="AD159" s="243"/>
      <c r="AE159" s="285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85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37"/>
      <c r="BH159" s="243"/>
      <c r="BI159" s="247"/>
      <c r="BJ159" s="285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</row>
    <row r="160" spans="12:74" ht="15.5" x14ac:dyDescent="0.35">
      <c r="L160" s="237"/>
      <c r="M160" s="243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38"/>
      <c r="AC160" s="243"/>
      <c r="AD160" s="243"/>
      <c r="AE160" s="285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85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37"/>
      <c r="BH160" s="243"/>
      <c r="BI160" s="247"/>
      <c r="BJ160" s="285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</row>
    <row r="161" spans="9:74" ht="15.5" x14ac:dyDescent="0.35">
      <c r="L161" s="237"/>
      <c r="M161" s="243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38"/>
      <c r="AC161" s="243"/>
      <c r="AD161" s="243"/>
      <c r="AE161" s="285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85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37"/>
      <c r="BH161" s="243"/>
      <c r="BI161" s="247"/>
      <c r="BJ161" s="285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</row>
    <row r="162" spans="9:74" ht="15.5" x14ac:dyDescent="0.35">
      <c r="L162" s="237"/>
      <c r="M162" s="243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38"/>
      <c r="AC162" s="243"/>
      <c r="AD162" s="243"/>
      <c r="AE162" s="285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85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37"/>
      <c r="BH162" s="243"/>
      <c r="BI162" s="247"/>
      <c r="BJ162" s="285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</row>
    <row r="163" spans="9:74" ht="15.5" x14ac:dyDescent="0.35">
      <c r="L163" s="237"/>
      <c r="M163" s="243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38"/>
      <c r="AC163" s="243"/>
      <c r="AD163" s="243"/>
      <c r="AE163" s="285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85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37"/>
      <c r="BH163" s="243"/>
      <c r="BI163" s="247"/>
      <c r="BJ163" s="285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</row>
    <row r="164" spans="9:74" ht="15.5" x14ac:dyDescent="0.35">
      <c r="L164" s="237"/>
      <c r="M164" s="243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38"/>
      <c r="AC164" s="243"/>
      <c r="AD164" s="243"/>
      <c r="AE164" s="285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85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37"/>
      <c r="BH164" s="243"/>
      <c r="BI164" s="247"/>
      <c r="BJ164" s="285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</row>
    <row r="165" spans="9:74" ht="15.5" x14ac:dyDescent="0.35">
      <c r="I165" s="289"/>
      <c r="J165" s="255"/>
      <c r="K165" s="290"/>
      <c r="L165" s="237"/>
      <c r="M165" s="243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38"/>
      <c r="AC165" s="243"/>
      <c r="AD165" s="243"/>
      <c r="AE165" s="285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85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37"/>
      <c r="BH165" s="243"/>
      <c r="BI165" s="247"/>
      <c r="BJ165" s="285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</row>
    <row r="166" spans="9:74" ht="15.5" x14ac:dyDescent="0.35">
      <c r="I166" s="289"/>
      <c r="J166" s="255"/>
      <c r="K166" s="290"/>
      <c r="L166" s="237"/>
      <c r="M166" s="243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38"/>
      <c r="AC166" s="243"/>
      <c r="AD166" s="243"/>
      <c r="AE166" s="285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85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37"/>
      <c r="BH166" s="243"/>
      <c r="BI166" s="247"/>
      <c r="BJ166" s="285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</row>
    <row r="167" spans="9:74" ht="15.5" x14ac:dyDescent="0.35">
      <c r="I167" s="289"/>
      <c r="J167" s="255"/>
      <c r="K167" s="290"/>
      <c r="L167" s="237"/>
      <c r="M167" s="243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38"/>
      <c r="AC167" s="243"/>
      <c r="AD167" s="243"/>
      <c r="AE167" s="285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85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37"/>
      <c r="BH167" s="243"/>
      <c r="BI167" s="247"/>
      <c r="BJ167" s="285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</row>
    <row r="168" spans="9:74" ht="15.5" x14ac:dyDescent="0.35">
      <c r="I168" s="289"/>
      <c r="J168" s="255"/>
      <c r="K168" s="290"/>
      <c r="L168" s="237"/>
      <c r="M168" s="243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38"/>
      <c r="AC168" s="243"/>
      <c r="AD168" s="243"/>
      <c r="AE168" s="285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85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37"/>
      <c r="BH168" s="243"/>
      <c r="BI168" s="247"/>
      <c r="BJ168" s="285"/>
      <c r="BK168" s="247"/>
      <c r="BL168" s="247"/>
      <c r="BM168" s="247"/>
      <c r="BN168" s="247"/>
      <c r="BO168" s="247"/>
      <c r="BP168" s="247"/>
      <c r="BQ168" s="247"/>
      <c r="BR168" s="247"/>
      <c r="BS168" s="247"/>
      <c r="BT168" s="247"/>
      <c r="BU168" s="247"/>
      <c r="BV168" s="247"/>
    </row>
    <row r="169" spans="9:74" ht="15.5" x14ac:dyDescent="0.35">
      <c r="I169" s="289"/>
      <c r="J169" s="255"/>
      <c r="K169" s="290"/>
      <c r="L169" s="237"/>
      <c r="M169" s="243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38"/>
      <c r="AC169" s="243"/>
      <c r="AD169" s="243"/>
      <c r="AE169" s="285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85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37"/>
      <c r="BH169" s="243"/>
      <c r="BI169" s="247"/>
      <c r="BJ169" s="285"/>
      <c r="BK169" s="247"/>
      <c r="BL169" s="247"/>
      <c r="BM169" s="247"/>
      <c r="BN169" s="247"/>
      <c r="BO169" s="247"/>
      <c r="BP169" s="247"/>
      <c r="BQ169" s="247"/>
      <c r="BR169" s="247"/>
      <c r="BS169" s="247"/>
      <c r="BT169" s="247"/>
      <c r="BU169" s="247"/>
      <c r="BV169" s="247"/>
    </row>
    <row r="170" spans="9:74" ht="15.5" x14ac:dyDescent="0.35">
      <c r="I170" s="289"/>
      <c r="J170" s="255"/>
      <c r="K170" s="290"/>
      <c r="L170" s="237"/>
      <c r="M170" s="243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38"/>
      <c r="AC170" s="243"/>
      <c r="AD170" s="243"/>
      <c r="AE170" s="285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85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37"/>
      <c r="BH170" s="243"/>
      <c r="BI170" s="247"/>
      <c r="BJ170" s="285"/>
      <c r="BK170" s="247"/>
      <c r="BL170" s="247"/>
      <c r="BM170" s="247"/>
      <c r="BN170" s="247"/>
      <c r="BO170" s="247"/>
      <c r="BP170" s="247"/>
      <c r="BQ170" s="247"/>
      <c r="BR170" s="247"/>
      <c r="BS170" s="247"/>
      <c r="BT170" s="247"/>
      <c r="BU170" s="247"/>
      <c r="BV170" s="247"/>
    </row>
    <row r="171" spans="9:74" ht="15.5" x14ac:dyDescent="0.35">
      <c r="I171" s="289"/>
      <c r="J171" s="255"/>
      <c r="K171" s="290"/>
      <c r="L171" s="237"/>
      <c r="M171" s="243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38"/>
      <c r="AC171" s="243"/>
      <c r="AD171" s="243"/>
      <c r="AE171" s="285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85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37"/>
      <c r="BH171" s="243"/>
      <c r="BI171" s="247"/>
      <c r="BJ171" s="285"/>
      <c r="BK171" s="247"/>
      <c r="BL171" s="247"/>
      <c r="BM171" s="247"/>
      <c r="BN171" s="247"/>
      <c r="BO171" s="247"/>
      <c r="BP171" s="247"/>
      <c r="BQ171" s="247"/>
      <c r="BR171" s="247"/>
      <c r="BS171" s="247"/>
      <c r="BT171" s="247"/>
      <c r="BU171" s="247"/>
      <c r="BV171" s="247"/>
    </row>
    <row r="172" spans="9:74" ht="15.5" x14ac:dyDescent="0.35">
      <c r="I172" s="289"/>
      <c r="J172" s="255"/>
      <c r="K172" s="290"/>
      <c r="L172" s="237"/>
      <c r="M172" s="243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38"/>
      <c r="AC172" s="243"/>
      <c r="AD172" s="243"/>
      <c r="AE172" s="285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85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37"/>
      <c r="BH172" s="243"/>
      <c r="BI172" s="247"/>
      <c r="BJ172" s="285"/>
      <c r="BK172" s="247"/>
      <c r="BL172" s="247"/>
      <c r="BM172" s="247"/>
      <c r="BN172" s="247"/>
      <c r="BO172" s="247"/>
      <c r="BP172" s="247"/>
      <c r="BQ172" s="247"/>
      <c r="BR172" s="247"/>
      <c r="BS172" s="247"/>
      <c r="BT172" s="247"/>
      <c r="BU172" s="247"/>
      <c r="BV172" s="247"/>
    </row>
    <row r="173" spans="9:74" ht="15.5" x14ac:dyDescent="0.35">
      <c r="I173" s="289"/>
      <c r="J173" s="255"/>
      <c r="K173" s="290"/>
      <c r="L173" s="237"/>
      <c r="M173" s="243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38"/>
      <c r="AC173" s="243"/>
      <c r="AD173" s="243"/>
      <c r="AE173" s="285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85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37"/>
      <c r="BH173" s="243"/>
      <c r="BI173" s="247"/>
      <c r="BJ173" s="285"/>
      <c r="BK173" s="247"/>
      <c r="BL173" s="247"/>
      <c r="BM173" s="247"/>
      <c r="BN173" s="247"/>
      <c r="BO173" s="247"/>
      <c r="BP173" s="247"/>
      <c r="BQ173" s="247"/>
      <c r="BR173" s="247"/>
      <c r="BS173" s="247"/>
      <c r="BT173" s="247"/>
      <c r="BU173" s="247"/>
      <c r="BV173" s="247"/>
    </row>
    <row r="174" spans="9:74" ht="15.5" x14ac:dyDescent="0.35">
      <c r="I174" s="289"/>
      <c r="J174" s="255"/>
      <c r="K174" s="290"/>
      <c r="L174" s="237"/>
      <c r="M174" s="243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38"/>
      <c r="AC174" s="243"/>
      <c r="AD174" s="243"/>
      <c r="AE174" s="285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85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37"/>
      <c r="BH174" s="243"/>
      <c r="BI174" s="247"/>
      <c r="BJ174" s="285"/>
      <c r="BK174" s="247"/>
      <c r="BL174" s="247"/>
      <c r="BM174" s="247"/>
      <c r="BN174" s="247"/>
      <c r="BO174" s="247"/>
      <c r="BP174" s="247"/>
      <c r="BQ174" s="247"/>
      <c r="BR174" s="247"/>
      <c r="BS174" s="247"/>
      <c r="BT174" s="247"/>
      <c r="BU174" s="247"/>
      <c r="BV174" s="247"/>
    </row>
    <row r="175" spans="9:74" ht="15.5" x14ac:dyDescent="0.35">
      <c r="I175" s="289"/>
      <c r="J175" s="255"/>
      <c r="K175" s="290"/>
      <c r="L175" s="237"/>
      <c r="M175" s="243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38"/>
      <c r="AC175" s="243"/>
      <c r="AD175" s="243"/>
      <c r="AE175" s="285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85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37"/>
      <c r="BH175" s="243"/>
      <c r="BI175" s="247"/>
      <c r="BJ175" s="285"/>
      <c r="BK175" s="247"/>
      <c r="BL175" s="247"/>
      <c r="BM175" s="247"/>
      <c r="BN175" s="247"/>
      <c r="BO175" s="247"/>
      <c r="BP175" s="247"/>
      <c r="BQ175" s="247"/>
      <c r="BR175" s="247"/>
      <c r="BS175" s="247"/>
      <c r="BT175" s="247"/>
      <c r="BU175" s="247"/>
      <c r="BV175" s="247"/>
    </row>
    <row r="176" spans="9:74" ht="15.5" x14ac:dyDescent="0.35">
      <c r="I176" s="289"/>
      <c r="J176" s="255"/>
      <c r="K176" s="290"/>
      <c r="L176" s="237"/>
      <c r="M176" s="243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38"/>
      <c r="AC176" s="243"/>
      <c r="AD176" s="243"/>
      <c r="AE176" s="285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85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37"/>
      <c r="BH176" s="243"/>
      <c r="BI176" s="247"/>
      <c r="BJ176" s="285"/>
      <c r="BK176" s="247"/>
      <c r="BL176" s="247"/>
      <c r="BM176" s="247"/>
      <c r="BN176" s="247"/>
      <c r="BO176" s="247"/>
      <c r="BP176" s="247"/>
      <c r="BQ176" s="247"/>
      <c r="BR176" s="247"/>
      <c r="BS176" s="247"/>
      <c r="BT176" s="247"/>
      <c r="BU176" s="247"/>
      <c r="BV176" s="247"/>
    </row>
    <row r="177" spans="9:74" ht="15.5" x14ac:dyDescent="0.35">
      <c r="I177" s="289"/>
      <c r="J177" s="255"/>
      <c r="K177" s="290"/>
      <c r="L177" s="237"/>
      <c r="M177" s="243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38"/>
      <c r="AC177" s="243"/>
      <c r="AD177" s="243"/>
      <c r="AE177" s="285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85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37"/>
      <c r="BH177" s="243"/>
      <c r="BI177" s="247"/>
      <c r="BJ177" s="285"/>
      <c r="BK177" s="247"/>
      <c r="BL177" s="247"/>
      <c r="BM177" s="247"/>
      <c r="BN177" s="247"/>
      <c r="BO177" s="247"/>
      <c r="BP177" s="247"/>
      <c r="BQ177" s="247"/>
      <c r="BR177" s="247"/>
      <c r="BS177" s="247"/>
      <c r="BT177" s="247"/>
      <c r="BU177" s="247"/>
      <c r="BV177" s="247"/>
    </row>
    <row r="178" spans="9:74" ht="15.5" x14ac:dyDescent="0.35">
      <c r="L178" s="237"/>
      <c r="M178" s="243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38"/>
      <c r="AC178" s="243"/>
      <c r="AD178" s="243"/>
      <c r="AE178" s="285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85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37"/>
      <c r="BH178" s="243"/>
      <c r="BI178" s="247"/>
      <c r="BJ178" s="285"/>
      <c r="BK178" s="247"/>
      <c r="BL178" s="247"/>
      <c r="BM178" s="247"/>
      <c r="BN178" s="247"/>
      <c r="BO178" s="247"/>
      <c r="BP178" s="247"/>
      <c r="BQ178" s="247"/>
      <c r="BR178" s="247"/>
      <c r="BS178" s="247"/>
      <c r="BT178" s="247"/>
      <c r="BU178" s="247"/>
      <c r="BV178" s="247"/>
    </row>
    <row r="179" spans="9:74" ht="15.5" x14ac:dyDescent="0.35">
      <c r="L179" s="237"/>
      <c r="M179" s="243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38"/>
      <c r="AC179" s="243"/>
      <c r="AD179" s="243"/>
      <c r="AE179" s="285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85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37"/>
      <c r="BH179" s="243"/>
      <c r="BI179" s="247"/>
      <c r="BJ179" s="285"/>
      <c r="BK179" s="247"/>
      <c r="BL179" s="247"/>
      <c r="BM179" s="247"/>
      <c r="BN179" s="247"/>
      <c r="BO179" s="247"/>
      <c r="BP179" s="247"/>
      <c r="BQ179" s="247"/>
      <c r="BR179" s="247"/>
      <c r="BS179" s="247"/>
      <c r="BT179" s="247"/>
      <c r="BU179" s="247"/>
      <c r="BV179" s="247"/>
    </row>
    <row r="180" spans="9:74" ht="15.5" x14ac:dyDescent="0.35">
      <c r="L180" s="237"/>
      <c r="M180" s="243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38"/>
      <c r="AC180" s="243"/>
      <c r="AD180" s="243"/>
      <c r="AE180" s="285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85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37"/>
      <c r="BH180" s="243"/>
      <c r="BI180" s="247"/>
      <c r="BJ180" s="285"/>
      <c r="BK180" s="247"/>
      <c r="BL180" s="247"/>
      <c r="BM180" s="247"/>
      <c r="BN180" s="247"/>
      <c r="BO180" s="247"/>
      <c r="BP180" s="247"/>
      <c r="BQ180" s="247"/>
      <c r="BR180" s="247"/>
      <c r="BS180" s="247"/>
      <c r="BT180" s="247"/>
      <c r="BU180" s="247"/>
      <c r="BV180" s="247"/>
    </row>
    <row r="181" spans="9:74" ht="15.5" x14ac:dyDescent="0.35">
      <c r="L181" s="237"/>
      <c r="M181" s="243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38"/>
      <c r="AC181" s="243"/>
      <c r="AD181" s="243"/>
      <c r="AE181" s="285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85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37"/>
      <c r="BH181" s="243"/>
      <c r="BI181" s="247"/>
      <c r="BJ181" s="285"/>
      <c r="BK181" s="247"/>
      <c r="BL181" s="247"/>
      <c r="BM181" s="247"/>
      <c r="BN181" s="247"/>
      <c r="BO181" s="247"/>
      <c r="BP181" s="247"/>
      <c r="BQ181" s="247"/>
      <c r="BR181" s="247"/>
      <c r="BS181" s="247"/>
      <c r="BT181" s="247"/>
      <c r="BU181" s="247"/>
      <c r="BV181" s="247"/>
    </row>
    <row r="182" spans="9:74" ht="15.5" x14ac:dyDescent="0.35">
      <c r="L182" s="237"/>
      <c r="M182" s="243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38"/>
      <c r="AC182" s="243"/>
      <c r="AD182" s="243"/>
      <c r="AE182" s="285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85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37"/>
      <c r="BH182" s="243"/>
      <c r="BI182" s="247"/>
      <c r="BJ182" s="285"/>
      <c r="BK182" s="247"/>
      <c r="BL182" s="247"/>
      <c r="BM182" s="247"/>
      <c r="BN182" s="247"/>
      <c r="BO182" s="247"/>
      <c r="BP182" s="247"/>
      <c r="BQ182" s="247"/>
      <c r="BR182" s="247"/>
      <c r="BS182" s="247"/>
      <c r="BT182" s="247"/>
      <c r="BU182" s="247"/>
      <c r="BV182" s="247"/>
    </row>
    <row r="183" spans="9:74" ht="15.5" x14ac:dyDescent="0.35">
      <c r="L183" s="237"/>
      <c r="M183" s="243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38"/>
      <c r="AC183" s="243"/>
      <c r="AD183" s="243"/>
      <c r="AE183" s="285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85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37"/>
      <c r="BH183" s="243"/>
      <c r="BI183" s="247"/>
      <c r="BJ183" s="285"/>
      <c r="BK183" s="247"/>
      <c r="BL183" s="247"/>
      <c r="BM183" s="247"/>
      <c r="BN183" s="247"/>
      <c r="BO183" s="247"/>
      <c r="BP183" s="247"/>
      <c r="BQ183" s="247"/>
      <c r="BR183" s="247"/>
      <c r="BS183" s="247"/>
      <c r="BT183" s="247"/>
      <c r="BU183" s="247"/>
      <c r="BV183" s="247"/>
    </row>
    <row r="184" spans="9:74" ht="15.5" x14ac:dyDescent="0.35">
      <c r="L184" s="237"/>
      <c r="M184" s="243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38"/>
      <c r="AC184" s="243"/>
      <c r="AD184" s="243"/>
      <c r="AE184" s="285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85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37"/>
      <c r="BH184" s="243"/>
      <c r="BI184" s="247"/>
      <c r="BJ184" s="285"/>
      <c r="BK184" s="247"/>
      <c r="BL184" s="247"/>
      <c r="BM184" s="247"/>
      <c r="BN184" s="247"/>
      <c r="BO184" s="247"/>
      <c r="BP184" s="247"/>
      <c r="BQ184" s="247"/>
      <c r="BR184" s="247"/>
      <c r="BS184" s="247"/>
      <c r="BT184" s="247"/>
      <c r="BU184" s="247"/>
      <c r="BV184" s="247"/>
    </row>
    <row r="185" spans="9:74" ht="15.5" x14ac:dyDescent="0.35">
      <c r="L185" s="237"/>
      <c r="M185" s="243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38"/>
      <c r="AC185" s="243"/>
      <c r="AD185" s="243"/>
      <c r="AE185" s="285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85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37"/>
      <c r="BH185" s="243"/>
      <c r="BI185" s="247"/>
      <c r="BJ185" s="285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</row>
    <row r="186" spans="9:74" ht="15.5" x14ac:dyDescent="0.35">
      <c r="L186" s="237"/>
      <c r="M186" s="243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38"/>
      <c r="AC186" s="243"/>
      <c r="AD186" s="243"/>
      <c r="AE186" s="285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85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37"/>
      <c r="BH186" s="243"/>
      <c r="BI186" s="247"/>
      <c r="BJ186" s="285"/>
      <c r="BK186" s="247"/>
      <c r="BL186" s="247"/>
      <c r="BM186" s="247"/>
      <c r="BN186" s="247"/>
      <c r="BO186" s="247"/>
      <c r="BP186" s="247"/>
      <c r="BQ186" s="247"/>
      <c r="BR186" s="247"/>
      <c r="BS186" s="247"/>
      <c r="BT186" s="247"/>
      <c r="BU186" s="247"/>
      <c r="BV186" s="247"/>
    </row>
    <row r="187" spans="9:74" ht="15.5" x14ac:dyDescent="0.35">
      <c r="L187" s="237"/>
      <c r="M187" s="243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38"/>
      <c r="AC187" s="243"/>
      <c r="AD187" s="243"/>
      <c r="AE187" s="285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85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37"/>
      <c r="BH187" s="243"/>
      <c r="BI187" s="247"/>
      <c r="BJ187" s="285"/>
      <c r="BK187" s="247"/>
      <c r="BL187" s="247"/>
      <c r="BM187" s="247"/>
      <c r="BN187" s="247"/>
      <c r="BO187" s="247"/>
      <c r="BP187" s="247"/>
      <c r="BQ187" s="247"/>
      <c r="BR187" s="247"/>
      <c r="BS187" s="247"/>
      <c r="BT187" s="247"/>
      <c r="BU187" s="247"/>
      <c r="BV187" s="247"/>
    </row>
    <row r="188" spans="9:74" ht="15.5" x14ac:dyDescent="0.35">
      <c r="L188" s="237"/>
      <c r="M188" s="243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38"/>
      <c r="AC188" s="243"/>
      <c r="AD188" s="243"/>
      <c r="AE188" s="285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85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37"/>
      <c r="BH188" s="243"/>
      <c r="BI188" s="247"/>
      <c r="BJ188" s="285"/>
      <c r="BK188" s="247"/>
      <c r="BL188" s="247"/>
      <c r="BM188" s="247"/>
      <c r="BN188" s="247"/>
      <c r="BO188" s="247"/>
      <c r="BP188" s="247"/>
      <c r="BQ188" s="247"/>
      <c r="BR188" s="247"/>
      <c r="BS188" s="247"/>
      <c r="BT188" s="247"/>
      <c r="BU188" s="247"/>
      <c r="BV188" s="247"/>
    </row>
    <row r="189" spans="9:74" ht="15.5" x14ac:dyDescent="0.35">
      <c r="L189" s="237"/>
      <c r="M189" s="243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38"/>
      <c r="AC189" s="243"/>
      <c r="AD189" s="243"/>
      <c r="AE189" s="285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85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37"/>
      <c r="BH189" s="243"/>
      <c r="BI189" s="247"/>
      <c r="BJ189" s="285"/>
      <c r="BK189" s="247"/>
      <c r="BL189" s="247"/>
      <c r="BM189" s="247"/>
      <c r="BN189" s="247"/>
      <c r="BO189" s="247"/>
      <c r="BP189" s="247"/>
      <c r="BQ189" s="247"/>
      <c r="BR189" s="247"/>
      <c r="BS189" s="247"/>
      <c r="BT189" s="247"/>
      <c r="BU189" s="247"/>
      <c r="BV189" s="247"/>
    </row>
    <row r="190" spans="9:74" ht="15.5" x14ac:dyDescent="0.35">
      <c r="L190" s="237"/>
      <c r="M190" s="243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38"/>
      <c r="AC190" s="243"/>
      <c r="AD190" s="243"/>
      <c r="AE190" s="285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85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37"/>
      <c r="BH190" s="243"/>
      <c r="BI190" s="247"/>
      <c r="BJ190" s="285"/>
      <c r="BK190" s="247"/>
      <c r="BL190" s="247"/>
      <c r="BM190" s="247"/>
      <c r="BN190" s="247"/>
      <c r="BO190" s="247"/>
      <c r="BP190" s="247"/>
      <c r="BQ190" s="247"/>
      <c r="BR190" s="247"/>
      <c r="BS190" s="247"/>
      <c r="BT190" s="247"/>
      <c r="BU190" s="247"/>
      <c r="BV190" s="247"/>
    </row>
    <row r="191" spans="9:74" ht="15.5" x14ac:dyDescent="0.35">
      <c r="L191" s="237"/>
      <c r="M191" s="243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38"/>
      <c r="AC191" s="243"/>
      <c r="AD191" s="243"/>
      <c r="AE191" s="285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85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37"/>
      <c r="BH191" s="243"/>
      <c r="BI191" s="247"/>
      <c r="BJ191" s="285"/>
      <c r="BK191" s="247"/>
      <c r="BL191" s="247"/>
      <c r="BM191" s="247"/>
      <c r="BN191" s="247"/>
      <c r="BO191" s="247"/>
      <c r="BP191" s="247"/>
      <c r="BQ191" s="247"/>
      <c r="BR191" s="247"/>
      <c r="BS191" s="247"/>
      <c r="BT191" s="247"/>
      <c r="BU191" s="247"/>
      <c r="BV191" s="247"/>
    </row>
    <row r="192" spans="9:74" ht="15.5" x14ac:dyDescent="0.35">
      <c r="L192" s="237"/>
      <c r="M192" s="243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38"/>
      <c r="AC192" s="243"/>
      <c r="AD192" s="243"/>
      <c r="AE192" s="285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85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37"/>
      <c r="BH192" s="243"/>
      <c r="BI192" s="247"/>
      <c r="BJ192" s="285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</row>
    <row r="193" spans="12:74" ht="15.5" x14ac:dyDescent="0.35">
      <c r="L193" s="237"/>
      <c r="M193" s="243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38"/>
      <c r="AC193" s="243"/>
      <c r="AD193" s="243"/>
      <c r="AE193" s="285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85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37"/>
      <c r="BH193" s="243"/>
      <c r="BI193" s="247"/>
      <c r="BJ193" s="285"/>
      <c r="BK193" s="247"/>
      <c r="BL193" s="247"/>
      <c r="BM193" s="247"/>
      <c r="BN193" s="247"/>
      <c r="BO193" s="247"/>
      <c r="BP193" s="247"/>
      <c r="BQ193" s="247"/>
      <c r="BR193" s="247"/>
      <c r="BS193" s="247"/>
      <c r="BT193" s="247"/>
      <c r="BU193" s="247"/>
      <c r="BV193" s="247"/>
    </row>
    <row r="194" spans="12:74" ht="15.5" x14ac:dyDescent="0.35">
      <c r="L194" s="237"/>
      <c r="M194" s="243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38"/>
      <c r="AC194" s="243"/>
      <c r="AD194" s="243"/>
      <c r="AE194" s="285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85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37"/>
      <c r="BH194" s="243"/>
      <c r="BI194" s="247"/>
      <c r="BJ194" s="285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</row>
    <row r="195" spans="12:74" ht="15.5" x14ac:dyDescent="0.35">
      <c r="L195" s="237"/>
      <c r="M195" s="243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38"/>
      <c r="AC195" s="243"/>
      <c r="AD195" s="243"/>
      <c r="AE195" s="285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85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37"/>
      <c r="BH195" s="243"/>
      <c r="BI195" s="247"/>
      <c r="BJ195" s="285"/>
      <c r="BK195" s="247"/>
      <c r="BL195" s="247"/>
      <c r="BM195" s="247"/>
      <c r="BN195" s="247"/>
      <c r="BO195" s="247"/>
      <c r="BP195" s="247"/>
      <c r="BQ195" s="247"/>
      <c r="BR195" s="247"/>
      <c r="BS195" s="247"/>
      <c r="BT195" s="247"/>
      <c r="BU195" s="247"/>
      <c r="BV195" s="247"/>
    </row>
    <row r="196" spans="12:74" ht="15.5" x14ac:dyDescent="0.35">
      <c r="L196" s="237"/>
      <c r="M196" s="243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38"/>
      <c r="AC196" s="243"/>
      <c r="AD196" s="243"/>
      <c r="AE196" s="285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85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37"/>
      <c r="BH196" s="243"/>
      <c r="BI196" s="247"/>
      <c r="BJ196" s="285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</row>
    <row r="197" spans="12:74" ht="15.5" x14ac:dyDescent="0.35">
      <c r="L197" s="237"/>
      <c r="M197" s="243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38"/>
      <c r="AC197" s="243"/>
      <c r="AD197" s="243"/>
      <c r="AE197" s="285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85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37"/>
      <c r="BH197" s="243"/>
      <c r="BI197" s="247"/>
      <c r="BJ197" s="285"/>
      <c r="BK197" s="247"/>
      <c r="BL197" s="247"/>
      <c r="BM197" s="247"/>
      <c r="BN197" s="247"/>
      <c r="BO197" s="247"/>
      <c r="BP197" s="247"/>
      <c r="BQ197" s="247"/>
      <c r="BR197" s="247"/>
      <c r="BS197" s="247"/>
      <c r="BT197" s="247"/>
      <c r="BU197" s="247"/>
      <c r="BV197" s="247"/>
    </row>
    <row r="198" spans="12:74" ht="15.5" x14ac:dyDescent="0.35">
      <c r="L198" s="237"/>
      <c r="M198" s="243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38"/>
      <c r="AC198" s="243"/>
      <c r="AD198" s="243"/>
      <c r="AE198" s="285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85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37"/>
      <c r="BH198" s="243"/>
      <c r="BI198" s="247"/>
      <c r="BJ198" s="285"/>
      <c r="BK198" s="247"/>
      <c r="BL198" s="247"/>
      <c r="BM198" s="247"/>
      <c r="BN198" s="247"/>
      <c r="BO198" s="247"/>
      <c r="BP198" s="247"/>
      <c r="BQ198" s="247"/>
      <c r="BR198" s="247"/>
      <c r="BS198" s="247"/>
      <c r="BT198" s="247"/>
      <c r="BU198" s="247"/>
      <c r="BV198" s="247"/>
    </row>
    <row r="199" spans="12:74" ht="15.5" x14ac:dyDescent="0.35">
      <c r="L199" s="237"/>
      <c r="M199" s="243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38"/>
      <c r="AC199" s="243"/>
      <c r="AD199" s="243"/>
      <c r="AE199" s="285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85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37"/>
      <c r="BH199" s="243"/>
      <c r="BI199" s="247"/>
      <c r="BJ199" s="285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</row>
    <row r="200" spans="12:74" ht="15.5" x14ac:dyDescent="0.35">
      <c r="L200" s="237"/>
      <c r="M200" s="243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38"/>
      <c r="AC200" s="243"/>
      <c r="AD200" s="243"/>
      <c r="AE200" s="285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85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37"/>
      <c r="BH200" s="243"/>
      <c r="BI200" s="247"/>
      <c r="BJ200" s="285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</row>
    <row r="201" spans="12:74" ht="15.5" x14ac:dyDescent="0.35">
      <c r="L201" s="237"/>
      <c r="M201" s="243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38"/>
      <c r="AC201" s="243"/>
      <c r="AD201" s="243"/>
      <c r="AE201" s="285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85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37"/>
      <c r="BH201" s="243"/>
      <c r="BI201" s="247"/>
      <c r="BJ201" s="285"/>
      <c r="BK201" s="247"/>
      <c r="BL201" s="247"/>
      <c r="BM201" s="247"/>
      <c r="BN201" s="247"/>
      <c r="BO201" s="247"/>
      <c r="BP201" s="247"/>
      <c r="BQ201" s="247"/>
      <c r="BR201" s="247"/>
      <c r="BS201" s="247"/>
      <c r="BT201" s="247"/>
      <c r="BU201" s="247"/>
      <c r="BV201" s="247"/>
    </row>
    <row r="202" spans="12:74" ht="15.5" x14ac:dyDescent="0.35">
      <c r="L202" s="237"/>
      <c r="M202" s="243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38"/>
      <c r="AC202" s="243"/>
      <c r="AD202" s="243"/>
      <c r="AE202" s="285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85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37"/>
      <c r="BH202" s="243"/>
      <c r="BI202" s="247"/>
      <c r="BJ202" s="285"/>
      <c r="BK202" s="247"/>
      <c r="BL202" s="247"/>
      <c r="BM202" s="247"/>
      <c r="BN202" s="247"/>
      <c r="BO202" s="247"/>
      <c r="BP202" s="247"/>
      <c r="BQ202" s="247"/>
      <c r="BR202" s="247"/>
      <c r="BS202" s="247"/>
      <c r="BT202" s="247"/>
      <c r="BU202" s="247"/>
      <c r="BV202" s="247"/>
    </row>
    <row r="203" spans="12:74" ht="15.5" x14ac:dyDescent="0.35">
      <c r="L203" s="237"/>
      <c r="M203" s="243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38"/>
      <c r="AC203" s="243"/>
      <c r="AD203" s="243"/>
      <c r="AE203" s="285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85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37"/>
      <c r="BH203" s="243"/>
      <c r="BI203" s="247"/>
      <c r="BJ203" s="285"/>
      <c r="BK203" s="247"/>
      <c r="BL203" s="247"/>
      <c r="BM203" s="247"/>
      <c r="BN203" s="247"/>
      <c r="BO203" s="247"/>
      <c r="BP203" s="247"/>
      <c r="BQ203" s="247"/>
      <c r="BR203" s="247"/>
      <c r="BS203" s="247"/>
      <c r="BT203" s="247"/>
      <c r="BU203" s="247"/>
      <c r="BV203" s="247"/>
    </row>
    <row r="204" spans="12:74" ht="15.5" x14ac:dyDescent="0.35">
      <c r="L204" s="237"/>
      <c r="M204" s="243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38"/>
      <c r="AC204" s="243"/>
      <c r="AD204" s="243"/>
      <c r="AE204" s="285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85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37"/>
      <c r="BH204" s="243"/>
      <c r="BI204" s="247"/>
      <c r="BJ204" s="285"/>
      <c r="BK204" s="247"/>
      <c r="BL204" s="247"/>
      <c r="BM204" s="247"/>
      <c r="BN204" s="247"/>
      <c r="BO204" s="247"/>
      <c r="BP204" s="247"/>
      <c r="BQ204" s="247"/>
      <c r="BR204" s="247"/>
      <c r="BS204" s="247"/>
      <c r="BT204" s="247"/>
      <c r="BU204" s="247"/>
      <c r="BV204" s="247"/>
    </row>
    <row r="205" spans="12:74" ht="15.5" x14ac:dyDescent="0.35">
      <c r="L205" s="237"/>
      <c r="M205" s="243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38"/>
      <c r="AC205" s="243"/>
      <c r="AD205" s="243"/>
      <c r="AE205" s="285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85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37"/>
      <c r="BH205" s="243"/>
      <c r="BI205" s="247"/>
      <c r="BJ205" s="285"/>
      <c r="BK205" s="247"/>
      <c r="BL205" s="247"/>
      <c r="BM205" s="247"/>
      <c r="BN205" s="247"/>
      <c r="BO205" s="247"/>
      <c r="BP205" s="247"/>
      <c r="BQ205" s="247"/>
      <c r="BR205" s="247"/>
      <c r="BS205" s="247"/>
      <c r="BT205" s="247"/>
      <c r="BU205" s="247"/>
      <c r="BV205" s="247"/>
    </row>
    <row r="206" spans="12:74" ht="15.5" x14ac:dyDescent="0.35">
      <c r="L206" s="237"/>
      <c r="M206" s="243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38"/>
      <c r="AC206" s="243"/>
      <c r="AD206" s="243"/>
      <c r="AE206" s="285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85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37"/>
      <c r="BH206" s="243"/>
      <c r="BI206" s="247"/>
      <c r="BJ206" s="285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</row>
    <row r="207" spans="12:74" ht="15.5" x14ac:dyDescent="0.35">
      <c r="L207" s="237"/>
      <c r="M207" s="243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38"/>
      <c r="AC207" s="243"/>
      <c r="AD207" s="243"/>
      <c r="AE207" s="285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85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37"/>
      <c r="BH207" s="243"/>
      <c r="BI207" s="247"/>
      <c r="BJ207" s="285"/>
      <c r="BK207" s="247"/>
      <c r="BL207" s="247"/>
      <c r="BM207" s="247"/>
      <c r="BN207" s="247"/>
      <c r="BO207" s="247"/>
      <c r="BP207" s="247"/>
      <c r="BQ207" s="247"/>
      <c r="BR207" s="247"/>
      <c r="BS207" s="247"/>
      <c r="BT207" s="247"/>
      <c r="BU207" s="247"/>
      <c r="BV207" s="247"/>
    </row>
    <row r="208" spans="12:74" ht="15.5" x14ac:dyDescent="0.35">
      <c r="L208" s="237"/>
      <c r="M208" s="243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38"/>
      <c r="AC208" s="243"/>
      <c r="AD208" s="243"/>
      <c r="AE208" s="285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85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37"/>
      <c r="BH208" s="243"/>
      <c r="BI208" s="247"/>
      <c r="BJ208" s="285"/>
      <c r="BK208" s="247"/>
      <c r="BL208" s="247"/>
      <c r="BM208" s="247"/>
      <c r="BN208" s="247"/>
      <c r="BO208" s="247"/>
      <c r="BP208" s="247"/>
      <c r="BQ208" s="247"/>
      <c r="BR208" s="247"/>
      <c r="BS208" s="247"/>
      <c r="BT208" s="247"/>
      <c r="BU208" s="247"/>
      <c r="BV208" s="247"/>
    </row>
    <row r="209" spans="12:74" ht="15.5" x14ac:dyDescent="0.35">
      <c r="L209" s="237"/>
      <c r="M209" s="243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38"/>
      <c r="AC209" s="243"/>
      <c r="AD209" s="243"/>
      <c r="AE209" s="285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85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37"/>
      <c r="BH209" s="243"/>
      <c r="BI209" s="247"/>
      <c r="BJ209" s="285"/>
      <c r="BK209" s="247"/>
      <c r="BL209" s="247"/>
      <c r="BM209" s="247"/>
      <c r="BN209" s="247"/>
      <c r="BO209" s="247"/>
      <c r="BP209" s="247"/>
      <c r="BQ209" s="247"/>
      <c r="BR209" s="247"/>
      <c r="BS209" s="247"/>
      <c r="BT209" s="247"/>
      <c r="BU209" s="247"/>
      <c r="BV209" s="247"/>
    </row>
    <row r="210" spans="12:74" ht="15.5" x14ac:dyDescent="0.35">
      <c r="L210" s="237"/>
      <c r="M210" s="243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38"/>
      <c r="AC210" s="243"/>
      <c r="AD210" s="243"/>
      <c r="AE210" s="285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85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37"/>
      <c r="BH210" s="243"/>
      <c r="BI210" s="247"/>
      <c r="BJ210" s="285"/>
      <c r="BK210" s="247"/>
      <c r="BL210" s="247"/>
      <c r="BM210" s="247"/>
      <c r="BN210" s="247"/>
      <c r="BO210" s="247"/>
      <c r="BP210" s="247"/>
      <c r="BQ210" s="247"/>
      <c r="BR210" s="247"/>
      <c r="BS210" s="247"/>
      <c r="BT210" s="247"/>
      <c r="BU210" s="247"/>
      <c r="BV210" s="247"/>
    </row>
    <row r="211" spans="12:74" ht="15.5" x14ac:dyDescent="0.35">
      <c r="L211" s="237"/>
      <c r="M211" s="243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38"/>
      <c r="AC211" s="243"/>
      <c r="AD211" s="243"/>
      <c r="AE211" s="285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85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37"/>
      <c r="BH211" s="243"/>
      <c r="BI211" s="247"/>
      <c r="BJ211" s="285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</row>
    <row r="212" spans="12:74" ht="15.5" x14ac:dyDescent="0.35">
      <c r="L212" s="237"/>
      <c r="M212" s="243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38"/>
      <c r="AC212" s="243"/>
      <c r="AD212" s="243"/>
      <c r="AE212" s="285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85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37"/>
      <c r="BH212" s="243"/>
      <c r="BI212" s="247"/>
      <c r="BJ212" s="285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</row>
    <row r="213" spans="12:74" ht="15.5" x14ac:dyDescent="0.35">
      <c r="L213" s="237"/>
      <c r="M213" s="243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38"/>
      <c r="AC213" s="243"/>
      <c r="AD213" s="243"/>
      <c r="AE213" s="285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85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  <c r="BG213" s="237"/>
      <c r="BH213" s="243"/>
      <c r="BI213" s="247"/>
      <c r="BJ213" s="285"/>
      <c r="BK213" s="247"/>
      <c r="BL213" s="247"/>
      <c r="BM213" s="247"/>
      <c r="BN213" s="247"/>
      <c r="BO213" s="247"/>
      <c r="BP213" s="247"/>
      <c r="BQ213" s="247"/>
      <c r="BR213" s="247"/>
      <c r="BS213" s="247"/>
      <c r="BT213" s="247"/>
      <c r="BU213" s="247"/>
      <c r="BV213" s="247"/>
    </row>
    <row r="214" spans="12:74" ht="15.5" x14ac:dyDescent="0.35">
      <c r="L214" s="237"/>
      <c r="M214" s="243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38"/>
      <c r="AC214" s="243"/>
      <c r="AD214" s="243"/>
      <c r="AE214" s="285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85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37"/>
      <c r="BH214" s="243"/>
      <c r="BI214" s="247"/>
      <c r="BJ214" s="285"/>
      <c r="BK214" s="247"/>
      <c r="BL214" s="247"/>
      <c r="BM214" s="247"/>
      <c r="BN214" s="247"/>
      <c r="BO214" s="247"/>
      <c r="BP214" s="247"/>
      <c r="BQ214" s="247"/>
      <c r="BR214" s="247"/>
      <c r="BS214" s="247"/>
      <c r="BT214" s="247"/>
      <c r="BU214" s="247"/>
      <c r="BV214" s="247"/>
    </row>
    <row r="215" spans="12:74" ht="15.5" x14ac:dyDescent="0.35">
      <c r="L215" s="237"/>
      <c r="M215" s="243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38"/>
      <c r="AC215" s="243"/>
      <c r="AD215" s="243"/>
      <c r="AE215" s="285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85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37"/>
      <c r="BH215" s="243"/>
      <c r="BI215" s="247"/>
      <c r="BJ215" s="285"/>
      <c r="BK215" s="247"/>
      <c r="BL215" s="247"/>
      <c r="BM215" s="247"/>
      <c r="BN215" s="247"/>
      <c r="BO215" s="247"/>
      <c r="BP215" s="247"/>
      <c r="BQ215" s="247"/>
      <c r="BR215" s="247"/>
      <c r="BS215" s="247"/>
      <c r="BT215" s="247"/>
      <c r="BU215" s="247"/>
      <c r="BV215" s="247"/>
    </row>
    <row r="216" spans="12:74" ht="15.5" x14ac:dyDescent="0.35">
      <c r="L216" s="237"/>
      <c r="M216" s="243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38"/>
      <c r="AC216" s="243"/>
      <c r="AD216" s="243"/>
      <c r="AE216" s="285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85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37"/>
      <c r="BH216" s="243"/>
      <c r="BI216" s="247"/>
      <c r="BJ216" s="285"/>
      <c r="BK216" s="247"/>
      <c r="BL216" s="247"/>
      <c r="BM216" s="247"/>
      <c r="BN216" s="247"/>
      <c r="BO216" s="247"/>
      <c r="BP216" s="247"/>
      <c r="BQ216" s="247"/>
      <c r="BR216" s="247"/>
      <c r="BS216" s="247"/>
      <c r="BT216" s="247"/>
      <c r="BU216" s="247"/>
      <c r="BV216" s="247"/>
    </row>
    <row r="217" spans="12:74" ht="15.5" x14ac:dyDescent="0.35">
      <c r="L217" s="237"/>
      <c r="M217" s="243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38"/>
      <c r="AC217" s="243"/>
      <c r="AD217" s="243"/>
      <c r="AE217" s="285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85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37"/>
      <c r="BH217" s="243"/>
      <c r="BI217" s="247"/>
      <c r="BJ217" s="285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</row>
    <row r="218" spans="12:74" ht="15.5" x14ac:dyDescent="0.35">
      <c r="L218" s="237"/>
      <c r="M218" s="243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38"/>
      <c r="AC218" s="243"/>
      <c r="AD218" s="243"/>
      <c r="AE218" s="285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85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37"/>
      <c r="BH218" s="243"/>
      <c r="BI218" s="247"/>
      <c r="BJ218" s="285"/>
      <c r="BK218" s="247"/>
      <c r="BL218" s="247"/>
      <c r="BM218" s="247"/>
      <c r="BN218" s="247"/>
      <c r="BO218" s="247"/>
      <c r="BP218" s="247"/>
      <c r="BQ218" s="247"/>
      <c r="BR218" s="247"/>
      <c r="BS218" s="247"/>
      <c r="BT218" s="247"/>
      <c r="BU218" s="247"/>
      <c r="BV218" s="247"/>
    </row>
    <row r="219" spans="12:74" ht="15.5" x14ac:dyDescent="0.35">
      <c r="L219" s="237"/>
      <c r="M219" s="243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38"/>
      <c r="AC219" s="243"/>
      <c r="AD219" s="243"/>
      <c r="AE219" s="285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85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  <c r="BG219" s="237"/>
      <c r="BH219" s="243"/>
      <c r="BI219" s="247"/>
      <c r="BJ219" s="285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</row>
    <row r="220" spans="12:74" ht="15.5" x14ac:dyDescent="0.35">
      <c r="L220" s="237"/>
      <c r="M220" s="243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38"/>
      <c r="AC220" s="243"/>
      <c r="AD220" s="243"/>
      <c r="AE220" s="285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85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  <c r="BG220" s="237"/>
      <c r="BH220" s="243"/>
      <c r="BI220" s="247"/>
      <c r="BJ220" s="285"/>
      <c r="BK220" s="247"/>
      <c r="BL220" s="247"/>
      <c r="BM220" s="247"/>
      <c r="BN220" s="247"/>
      <c r="BO220" s="247"/>
      <c r="BP220" s="247"/>
      <c r="BQ220" s="247"/>
      <c r="BR220" s="247"/>
      <c r="BS220" s="247"/>
      <c r="BT220" s="247"/>
      <c r="BU220" s="247"/>
      <c r="BV220" s="247"/>
    </row>
    <row r="221" spans="12:74" ht="15.5" x14ac:dyDescent="0.35">
      <c r="L221" s="237"/>
      <c r="M221" s="243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38"/>
      <c r="AC221" s="243"/>
      <c r="AD221" s="243"/>
      <c r="AE221" s="285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85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37"/>
      <c r="BH221" s="243"/>
      <c r="BI221" s="247"/>
      <c r="BJ221" s="285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7"/>
      <c r="BU221" s="247"/>
      <c r="BV221" s="247"/>
    </row>
    <row r="222" spans="12:74" ht="15.5" x14ac:dyDescent="0.35">
      <c r="L222" s="237"/>
      <c r="M222" s="243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38"/>
      <c r="AC222" s="243"/>
      <c r="AD222" s="243"/>
      <c r="AE222" s="285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85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37"/>
      <c r="BH222" s="243"/>
      <c r="BI222" s="247"/>
      <c r="BJ222" s="285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7"/>
      <c r="BU222" s="247"/>
      <c r="BV222" s="247"/>
    </row>
    <row r="223" spans="12:74" ht="15.5" x14ac:dyDescent="0.35">
      <c r="L223" s="237"/>
      <c r="M223" s="243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38"/>
      <c r="AC223" s="243"/>
      <c r="AD223" s="243"/>
      <c r="AE223" s="285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85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37"/>
      <c r="BH223" s="243"/>
      <c r="BI223" s="247"/>
      <c r="BJ223" s="285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</row>
    <row r="224" spans="12:74" ht="15.5" x14ac:dyDescent="0.35">
      <c r="L224" s="237"/>
      <c r="M224" s="243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38"/>
      <c r="AC224" s="243"/>
      <c r="AD224" s="243"/>
      <c r="AE224" s="285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85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37"/>
      <c r="BH224" s="243"/>
      <c r="BI224" s="247"/>
      <c r="BJ224" s="285"/>
      <c r="BK224" s="247"/>
      <c r="BL224" s="247"/>
      <c r="BM224" s="247"/>
      <c r="BN224" s="247"/>
      <c r="BO224" s="247"/>
      <c r="BP224" s="247"/>
      <c r="BQ224" s="247"/>
      <c r="BR224" s="247"/>
      <c r="BS224" s="247"/>
      <c r="BT224" s="247"/>
      <c r="BU224" s="247"/>
      <c r="BV224" s="247"/>
    </row>
    <row r="225" spans="12:74" ht="15.5" x14ac:dyDescent="0.35">
      <c r="L225" s="237"/>
      <c r="M225" s="243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38"/>
      <c r="AC225" s="243"/>
      <c r="AD225" s="243"/>
      <c r="AE225" s="285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85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37"/>
      <c r="BH225" s="243"/>
      <c r="BI225" s="247"/>
      <c r="BJ225" s="285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</row>
    <row r="226" spans="12:74" ht="15.5" x14ac:dyDescent="0.35">
      <c r="L226" s="237"/>
      <c r="M226" s="243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38"/>
      <c r="AC226" s="243"/>
      <c r="AD226" s="243"/>
      <c r="AE226" s="285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85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37"/>
      <c r="BH226" s="243"/>
      <c r="BI226" s="247"/>
      <c r="BJ226" s="285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</row>
    <row r="227" spans="12:74" ht="15.5" x14ac:dyDescent="0.35">
      <c r="L227" s="237"/>
      <c r="M227" s="243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38"/>
      <c r="AC227" s="243"/>
      <c r="AD227" s="243"/>
      <c r="AE227" s="285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85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37"/>
      <c r="BH227" s="243"/>
      <c r="BI227" s="247"/>
      <c r="BJ227" s="285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</row>
    <row r="228" spans="12:74" ht="15.5" x14ac:dyDescent="0.35">
      <c r="L228" s="237"/>
      <c r="M228" s="243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38"/>
      <c r="AC228" s="243"/>
      <c r="AD228" s="243"/>
      <c r="AE228" s="285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85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37"/>
      <c r="BH228" s="243"/>
      <c r="BI228" s="247"/>
      <c r="BJ228" s="285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</row>
    <row r="229" spans="12:74" ht="15.5" x14ac:dyDescent="0.35">
      <c r="L229" s="237"/>
      <c r="M229" s="243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38"/>
      <c r="AC229" s="243"/>
      <c r="AD229" s="243"/>
      <c r="AE229" s="285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85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37"/>
      <c r="BH229" s="243"/>
      <c r="BI229" s="247"/>
      <c r="BJ229" s="285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</row>
    <row r="230" spans="12:74" ht="15.5" x14ac:dyDescent="0.35">
      <c r="L230" s="237"/>
      <c r="M230" s="243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38"/>
      <c r="AC230" s="243"/>
      <c r="AD230" s="243"/>
      <c r="AE230" s="285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85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37"/>
      <c r="BH230" s="243"/>
      <c r="BI230" s="247"/>
      <c r="BJ230" s="285"/>
      <c r="BK230" s="247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</row>
    <row r="231" spans="12:74" ht="15.5" x14ac:dyDescent="0.35">
      <c r="L231" s="237"/>
      <c r="M231" s="243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38"/>
      <c r="AC231" s="243"/>
      <c r="AD231" s="243"/>
      <c r="AE231" s="285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85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37"/>
      <c r="BH231" s="243"/>
      <c r="BI231" s="247"/>
      <c r="BJ231" s="285"/>
      <c r="BK231" s="247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</row>
    <row r="232" spans="12:74" ht="15.5" x14ac:dyDescent="0.35">
      <c r="L232" s="237"/>
      <c r="M232" s="243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38"/>
      <c r="AC232" s="243"/>
      <c r="AD232" s="243"/>
      <c r="AE232" s="285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85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37"/>
      <c r="BH232" s="243"/>
      <c r="BI232" s="247"/>
      <c r="BJ232" s="285"/>
      <c r="BK232" s="247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</row>
    <row r="233" spans="12:74" ht="15.5" x14ac:dyDescent="0.35">
      <c r="L233" s="237"/>
      <c r="M233" s="243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38"/>
      <c r="AC233" s="243"/>
      <c r="AD233" s="243"/>
      <c r="AE233" s="285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85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37"/>
      <c r="BH233" s="243"/>
      <c r="BI233" s="247"/>
      <c r="BJ233" s="285"/>
      <c r="BK233" s="247"/>
      <c r="BL233" s="247"/>
      <c r="BM233" s="247"/>
      <c r="BN233" s="247"/>
      <c r="BO233" s="247"/>
      <c r="BP233" s="247"/>
      <c r="BQ233" s="247"/>
      <c r="BR233" s="247"/>
      <c r="BS233" s="247"/>
      <c r="BT233" s="247"/>
      <c r="BU233" s="247"/>
      <c r="BV233" s="247"/>
    </row>
    <row r="234" spans="12:74" ht="15.5" x14ac:dyDescent="0.35">
      <c r="L234" s="237"/>
      <c r="M234" s="243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38"/>
      <c r="AC234" s="243"/>
      <c r="AD234" s="243"/>
      <c r="AE234" s="285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85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37"/>
      <c r="BH234" s="243"/>
      <c r="BI234" s="247"/>
      <c r="BJ234" s="285"/>
      <c r="BK234" s="247"/>
      <c r="BL234" s="247"/>
      <c r="BM234" s="247"/>
      <c r="BN234" s="247"/>
      <c r="BO234" s="247"/>
      <c r="BP234" s="247"/>
      <c r="BQ234" s="247"/>
      <c r="BR234" s="247"/>
      <c r="BS234" s="247"/>
      <c r="BT234" s="247"/>
      <c r="BU234" s="247"/>
      <c r="BV234" s="247"/>
    </row>
    <row r="235" spans="12:74" ht="15.5" x14ac:dyDescent="0.35">
      <c r="L235" s="237"/>
      <c r="M235" s="243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38"/>
      <c r="AC235" s="243"/>
      <c r="AD235" s="243"/>
      <c r="AE235" s="285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85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37"/>
      <c r="BH235" s="243"/>
      <c r="BI235" s="247"/>
      <c r="BJ235" s="285"/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</row>
    <row r="236" spans="12:74" ht="15.5" x14ac:dyDescent="0.35">
      <c r="L236" s="237"/>
      <c r="M236" s="243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38"/>
      <c r="AC236" s="243"/>
      <c r="AD236" s="243"/>
      <c r="AE236" s="285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85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37"/>
      <c r="BH236" s="243"/>
      <c r="BI236" s="247"/>
      <c r="BJ236" s="285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</row>
    <row r="237" spans="12:74" ht="15.5" x14ac:dyDescent="0.35">
      <c r="L237" s="237"/>
      <c r="M237" s="243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38"/>
      <c r="AC237" s="243"/>
      <c r="AD237" s="243"/>
      <c r="AE237" s="285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85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37"/>
      <c r="BH237" s="243"/>
      <c r="BI237" s="247"/>
      <c r="BJ237" s="285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</row>
    <row r="238" spans="12:74" ht="15.5" x14ac:dyDescent="0.35">
      <c r="L238" s="237"/>
      <c r="M238" s="243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38"/>
      <c r="AC238" s="243"/>
      <c r="AD238" s="243"/>
      <c r="AE238" s="285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85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37"/>
      <c r="BH238" s="243"/>
      <c r="BI238" s="247"/>
      <c r="BJ238" s="285"/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</row>
    <row r="239" spans="12:74" ht="15.5" x14ac:dyDescent="0.35">
      <c r="L239" s="237"/>
      <c r="M239" s="243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38"/>
      <c r="AC239" s="243"/>
      <c r="AD239" s="243"/>
      <c r="AE239" s="285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85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37"/>
      <c r="BH239" s="243"/>
      <c r="BI239" s="247"/>
      <c r="BJ239" s="285"/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</row>
    <row r="240" spans="12:74" ht="15.5" x14ac:dyDescent="0.35">
      <c r="L240" s="237"/>
      <c r="M240" s="243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38"/>
      <c r="AC240" s="243"/>
      <c r="AD240" s="243"/>
      <c r="AE240" s="285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85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37"/>
      <c r="BH240" s="243"/>
      <c r="BI240" s="247"/>
      <c r="BJ240" s="285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</row>
    <row r="241" spans="12:74" ht="15.5" x14ac:dyDescent="0.35">
      <c r="L241" s="237"/>
      <c r="M241" s="243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38"/>
      <c r="AC241" s="243"/>
      <c r="AD241" s="243"/>
      <c r="AE241" s="285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85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37"/>
      <c r="BH241" s="243"/>
      <c r="BI241" s="247"/>
      <c r="BJ241" s="285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</row>
    <row r="242" spans="12:74" ht="15.5" x14ac:dyDescent="0.35">
      <c r="L242" s="237"/>
      <c r="M242" s="243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38"/>
      <c r="AC242" s="243"/>
      <c r="AD242" s="243"/>
      <c r="AE242" s="285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85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  <c r="BG242" s="237"/>
      <c r="BH242" s="243"/>
      <c r="BI242" s="247"/>
      <c r="BJ242" s="285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</row>
    <row r="243" spans="12:74" ht="15.5" x14ac:dyDescent="0.35">
      <c r="L243" s="237"/>
      <c r="M243" s="243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38"/>
      <c r="AC243" s="243"/>
      <c r="AD243" s="243"/>
      <c r="AE243" s="285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85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  <c r="BG243" s="237"/>
      <c r="BH243" s="243"/>
      <c r="BI243" s="247"/>
      <c r="BJ243" s="285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</row>
    <row r="244" spans="12:74" ht="15.5" x14ac:dyDescent="0.35">
      <c r="L244" s="237"/>
      <c r="M244" s="243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38"/>
      <c r="AC244" s="243"/>
      <c r="AD244" s="243"/>
      <c r="AE244" s="285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85"/>
      <c r="AU244" s="247"/>
      <c r="AV244" s="247"/>
      <c r="AW244" s="247"/>
      <c r="AX244" s="247"/>
      <c r="AY244" s="247"/>
      <c r="AZ244" s="247"/>
      <c r="BA244" s="247"/>
      <c r="BB244" s="247"/>
      <c r="BC244" s="247"/>
      <c r="BD244" s="247"/>
      <c r="BE244" s="247"/>
      <c r="BF244" s="247"/>
      <c r="BG244" s="237"/>
      <c r="BH244" s="243"/>
      <c r="BI244" s="247"/>
      <c r="BJ244" s="285"/>
      <c r="BK244" s="247"/>
      <c r="BL244" s="247"/>
      <c r="BM244" s="247"/>
      <c r="BN244" s="247"/>
      <c r="BO244" s="247"/>
      <c r="BP244" s="247"/>
      <c r="BQ244" s="247"/>
      <c r="BR244" s="247"/>
      <c r="BS244" s="247"/>
      <c r="BT244" s="247"/>
      <c r="BU244" s="247"/>
      <c r="BV244" s="247"/>
    </row>
    <row r="245" spans="12:74" ht="15.5" x14ac:dyDescent="0.35">
      <c r="L245" s="237"/>
      <c r="M245" s="243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38"/>
      <c r="AC245" s="243"/>
      <c r="AD245" s="243"/>
      <c r="AE245" s="285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  <c r="AT245" s="285"/>
      <c r="AU245" s="247"/>
      <c r="AV245" s="247"/>
      <c r="AW245" s="247"/>
      <c r="AX245" s="247"/>
      <c r="AY245" s="247"/>
      <c r="AZ245" s="247"/>
      <c r="BA245" s="247"/>
      <c r="BB245" s="247"/>
      <c r="BC245" s="247"/>
      <c r="BD245" s="247"/>
      <c r="BE245" s="247"/>
      <c r="BF245" s="247"/>
      <c r="BG245" s="237"/>
      <c r="BH245" s="243"/>
      <c r="BI245" s="247"/>
      <c r="BJ245" s="285"/>
      <c r="BK245" s="247"/>
      <c r="BL245" s="247"/>
      <c r="BM245" s="247"/>
      <c r="BN245" s="247"/>
      <c r="BO245" s="247"/>
      <c r="BP245" s="247"/>
      <c r="BQ245" s="247"/>
      <c r="BR245" s="247"/>
      <c r="BS245" s="247"/>
      <c r="BT245" s="247"/>
      <c r="BU245" s="247"/>
      <c r="BV245" s="247"/>
    </row>
    <row r="246" spans="12:74" ht="15.5" x14ac:dyDescent="0.35">
      <c r="L246" s="237"/>
      <c r="M246" s="243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38"/>
      <c r="AC246" s="243"/>
      <c r="AD246" s="243"/>
      <c r="AE246" s="285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85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  <c r="BG246" s="237"/>
      <c r="BH246" s="243"/>
      <c r="BI246" s="247"/>
      <c r="BJ246" s="285"/>
      <c r="BK246" s="247"/>
      <c r="BL246" s="247"/>
      <c r="BM246" s="247"/>
      <c r="BN246" s="247"/>
      <c r="BO246" s="247"/>
      <c r="BP246" s="247"/>
      <c r="BQ246" s="247"/>
      <c r="BR246" s="247"/>
      <c r="BS246" s="247"/>
      <c r="BT246" s="247"/>
      <c r="BU246" s="247"/>
      <c r="BV246" s="247"/>
    </row>
    <row r="247" spans="12:74" ht="15.5" x14ac:dyDescent="0.35">
      <c r="L247" s="237"/>
      <c r="M247" s="243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38"/>
      <c r="AC247" s="243"/>
      <c r="AD247" s="243"/>
      <c r="AE247" s="285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85"/>
      <c r="AU247" s="247"/>
      <c r="AV247" s="247"/>
      <c r="AW247" s="247"/>
      <c r="AX247" s="247"/>
      <c r="AY247" s="247"/>
      <c r="AZ247" s="247"/>
      <c r="BA247" s="247"/>
      <c r="BB247" s="247"/>
      <c r="BC247" s="247"/>
      <c r="BD247" s="247"/>
      <c r="BE247" s="247"/>
      <c r="BF247" s="247"/>
      <c r="BG247" s="237"/>
      <c r="BH247" s="243"/>
      <c r="BI247" s="247"/>
      <c r="BJ247" s="285"/>
      <c r="BK247" s="247"/>
      <c r="BL247" s="247"/>
      <c r="BM247" s="247"/>
      <c r="BN247" s="247"/>
      <c r="BO247" s="247"/>
      <c r="BP247" s="247"/>
      <c r="BQ247" s="247"/>
      <c r="BR247" s="247"/>
      <c r="BS247" s="247"/>
      <c r="BT247" s="247"/>
      <c r="BU247" s="247"/>
      <c r="BV247" s="247"/>
    </row>
    <row r="248" spans="12:74" ht="15.5" x14ac:dyDescent="0.35">
      <c r="L248" s="237"/>
      <c r="M248" s="243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38"/>
      <c r="AC248" s="243"/>
      <c r="AD248" s="243"/>
      <c r="AE248" s="285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85"/>
      <c r="AU248" s="247"/>
      <c r="AV248" s="247"/>
      <c r="AW248" s="247"/>
      <c r="AX248" s="247"/>
      <c r="AY248" s="247"/>
      <c r="AZ248" s="247"/>
      <c r="BA248" s="247"/>
      <c r="BB248" s="247"/>
      <c r="BC248" s="247"/>
      <c r="BD248" s="247"/>
      <c r="BE248" s="247"/>
      <c r="BF248" s="247"/>
      <c r="BG248" s="237"/>
      <c r="BH248" s="243"/>
      <c r="BI248" s="247"/>
      <c r="BJ248" s="285"/>
      <c r="BK248" s="247"/>
      <c r="BL248" s="247"/>
      <c r="BM248" s="247"/>
      <c r="BN248" s="247"/>
      <c r="BO248" s="247"/>
      <c r="BP248" s="247"/>
      <c r="BQ248" s="247"/>
      <c r="BR248" s="247"/>
      <c r="BS248" s="247"/>
      <c r="BT248" s="247"/>
      <c r="BU248" s="247"/>
      <c r="BV248" s="247"/>
    </row>
    <row r="249" spans="12:74" ht="15.5" x14ac:dyDescent="0.35">
      <c r="L249" s="237"/>
      <c r="M249" s="243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38"/>
      <c r="AC249" s="243"/>
      <c r="AD249" s="243"/>
      <c r="AE249" s="285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85"/>
      <c r="AU249" s="247"/>
      <c r="AV249" s="247"/>
      <c r="AW249" s="247"/>
      <c r="AX249" s="247"/>
      <c r="AY249" s="247"/>
      <c r="AZ249" s="247"/>
      <c r="BA249" s="247"/>
      <c r="BB249" s="247"/>
      <c r="BC249" s="247"/>
      <c r="BD249" s="247"/>
      <c r="BE249" s="247"/>
      <c r="BF249" s="247"/>
      <c r="BG249" s="237"/>
      <c r="BH249" s="243"/>
      <c r="BI249" s="247"/>
      <c r="BJ249" s="285"/>
      <c r="BK249" s="247"/>
      <c r="BL249" s="247"/>
      <c r="BM249" s="247"/>
      <c r="BN249" s="247"/>
      <c r="BO249" s="247"/>
      <c r="BP249" s="247"/>
      <c r="BQ249" s="247"/>
      <c r="BR249" s="247"/>
      <c r="BS249" s="247"/>
      <c r="BT249" s="247"/>
      <c r="BU249" s="247"/>
      <c r="BV249" s="247"/>
    </row>
    <row r="250" spans="12:74" ht="15.5" x14ac:dyDescent="0.35">
      <c r="L250" s="237"/>
      <c r="M250" s="243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38"/>
      <c r="AC250" s="243"/>
      <c r="AD250" s="243"/>
      <c r="AE250" s="285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85"/>
      <c r="AU250" s="247"/>
      <c r="AV250" s="247"/>
      <c r="AW250" s="247"/>
      <c r="AX250" s="247"/>
      <c r="AY250" s="247"/>
      <c r="AZ250" s="247"/>
      <c r="BA250" s="247"/>
      <c r="BB250" s="247"/>
      <c r="BC250" s="247"/>
      <c r="BD250" s="247"/>
      <c r="BE250" s="247"/>
      <c r="BF250" s="247"/>
      <c r="BG250" s="237"/>
      <c r="BH250" s="243"/>
      <c r="BI250" s="247"/>
      <c r="BJ250" s="285"/>
      <c r="BK250" s="247"/>
      <c r="BL250" s="247"/>
      <c r="BM250" s="247"/>
      <c r="BN250" s="247"/>
      <c r="BO250" s="247"/>
      <c r="BP250" s="247"/>
      <c r="BQ250" s="247"/>
      <c r="BR250" s="247"/>
      <c r="BS250" s="247"/>
      <c r="BT250" s="247"/>
      <c r="BU250" s="247"/>
      <c r="BV250" s="247"/>
    </row>
    <row r="251" spans="12:74" ht="15.5" x14ac:dyDescent="0.35">
      <c r="L251" s="237"/>
      <c r="M251" s="243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38"/>
      <c r="AC251" s="243"/>
      <c r="AD251" s="243"/>
      <c r="AE251" s="285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85"/>
      <c r="AU251" s="247"/>
      <c r="AV251" s="247"/>
      <c r="AW251" s="247"/>
      <c r="AX251" s="247"/>
      <c r="AY251" s="247"/>
      <c r="AZ251" s="247"/>
      <c r="BA251" s="247"/>
      <c r="BB251" s="247"/>
      <c r="BC251" s="247"/>
      <c r="BD251" s="247"/>
      <c r="BE251" s="247"/>
      <c r="BF251" s="247"/>
      <c r="BG251" s="237"/>
      <c r="BH251" s="243"/>
      <c r="BI251" s="247"/>
      <c r="BJ251" s="285"/>
      <c r="BK251" s="247"/>
      <c r="BL251" s="247"/>
      <c r="BM251" s="247"/>
      <c r="BN251" s="247"/>
      <c r="BO251" s="247"/>
      <c r="BP251" s="247"/>
      <c r="BQ251" s="247"/>
      <c r="BR251" s="247"/>
      <c r="BS251" s="247"/>
      <c r="BT251" s="247"/>
      <c r="BU251" s="247"/>
      <c r="BV251" s="247"/>
    </row>
    <row r="252" spans="12:74" ht="15.5" x14ac:dyDescent="0.35">
      <c r="L252" s="237"/>
      <c r="M252" s="243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38"/>
      <c r="AC252" s="243"/>
      <c r="AD252" s="243"/>
      <c r="AE252" s="285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85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  <c r="BG252" s="237"/>
      <c r="BH252" s="243"/>
      <c r="BI252" s="247"/>
      <c r="BJ252" s="285"/>
      <c r="BK252" s="247"/>
      <c r="BL252" s="247"/>
      <c r="BM252" s="247"/>
      <c r="BN252" s="247"/>
      <c r="BO252" s="247"/>
      <c r="BP252" s="247"/>
      <c r="BQ252" s="247"/>
      <c r="BR252" s="247"/>
      <c r="BS252" s="247"/>
      <c r="BT252" s="247"/>
      <c r="BU252" s="247"/>
      <c r="BV252" s="247"/>
    </row>
    <row r="253" spans="12:74" ht="15.5" x14ac:dyDescent="0.35">
      <c r="L253" s="237"/>
      <c r="M253" s="243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38"/>
      <c r="AC253" s="243"/>
      <c r="AD253" s="243"/>
      <c r="AE253" s="285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85"/>
      <c r="AU253" s="247"/>
      <c r="AV253" s="247"/>
      <c r="AW253" s="247"/>
      <c r="AX253" s="247"/>
      <c r="AY253" s="247"/>
      <c r="AZ253" s="247"/>
      <c r="BA253" s="247"/>
      <c r="BB253" s="247"/>
      <c r="BC253" s="247"/>
      <c r="BD253" s="247"/>
      <c r="BE253" s="247"/>
      <c r="BF253" s="247"/>
      <c r="BG253" s="237"/>
      <c r="BH253" s="243"/>
      <c r="BI253" s="247"/>
      <c r="BJ253" s="285"/>
      <c r="BK253" s="247"/>
      <c r="BL253" s="247"/>
      <c r="BM253" s="247"/>
      <c r="BN253" s="247"/>
      <c r="BO253" s="247"/>
      <c r="BP253" s="247"/>
      <c r="BQ253" s="247"/>
      <c r="BR253" s="247"/>
      <c r="BS253" s="247"/>
      <c r="BT253" s="247"/>
      <c r="BU253" s="247"/>
      <c r="BV253" s="247"/>
    </row>
    <row r="254" spans="12:74" ht="15.5" x14ac:dyDescent="0.35">
      <c r="L254" s="237"/>
      <c r="M254" s="243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38"/>
      <c r="AC254" s="243"/>
      <c r="AD254" s="243"/>
      <c r="AE254" s="285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85"/>
      <c r="AU254" s="247"/>
      <c r="AV254" s="247"/>
      <c r="AW254" s="247"/>
      <c r="AX254" s="247"/>
      <c r="AY254" s="247"/>
      <c r="AZ254" s="247"/>
      <c r="BA254" s="247"/>
      <c r="BB254" s="247"/>
      <c r="BC254" s="247"/>
      <c r="BD254" s="247"/>
      <c r="BE254" s="247"/>
      <c r="BF254" s="247"/>
      <c r="BG254" s="237"/>
      <c r="BH254" s="243"/>
      <c r="BI254" s="247"/>
      <c r="BJ254" s="285"/>
      <c r="BK254" s="247"/>
      <c r="BL254" s="247"/>
      <c r="BM254" s="247"/>
      <c r="BN254" s="247"/>
      <c r="BO254" s="247"/>
      <c r="BP254" s="247"/>
      <c r="BQ254" s="247"/>
      <c r="BR254" s="247"/>
      <c r="BS254" s="247"/>
      <c r="BT254" s="247"/>
      <c r="BU254" s="247"/>
      <c r="BV254" s="247"/>
    </row>
    <row r="255" spans="12:74" ht="15.5" x14ac:dyDescent="0.35">
      <c r="L255" s="237"/>
      <c r="M255" s="243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38"/>
      <c r="AC255" s="243"/>
      <c r="AD255" s="243"/>
      <c r="AE255" s="285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85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  <c r="BG255" s="237"/>
      <c r="BH255" s="243"/>
      <c r="BI255" s="247"/>
      <c r="BJ255" s="285"/>
      <c r="BK255" s="247"/>
      <c r="BL255" s="247"/>
      <c r="BM255" s="247"/>
      <c r="BN255" s="247"/>
      <c r="BO255" s="247"/>
      <c r="BP255" s="247"/>
      <c r="BQ255" s="247"/>
      <c r="BR255" s="247"/>
      <c r="BS255" s="247"/>
      <c r="BT255" s="247"/>
      <c r="BU255" s="247"/>
      <c r="BV255" s="247"/>
    </row>
    <row r="256" spans="12:74" ht="15.5" x14ac:dyDescent="0.35">
      <c r="L256" s="237"/>
      <c r="M256" s="243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38"/>
      <c r="AC256" s="243"/>
      <c r="AD256" s="243"/>
      <c r="AE256" s="285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  <c r="AT256" s="285"/>
      <c r="AU256" s="247"/>
      <c r="AV256" s="247"/>
      <c r="AW256" s="247"/>
      <c r="AX256" s="247"/>
      <c r="AY256" s="247"/>
      <c r="AZ256" s="247"/>
      <c r="BA256" s="247"/>
      <c r="BB256" s="247"/>
      <c r="BC256" s="247"/>
      <c r="BD256" s="247"/>
      <c r="BE256" s="247"/>
      <c r="BF256" s="247"/>
      <c r="BG256" s="237"/>
      <c r="BH256" s="243"/>
      <c r="BI256" s="247"/>
      <c r="BJ256" s="285"/>
      <c r="BK256" s="247"/>
      <c r="BL256" s="247"/>
      <c r="BM256" s="247"/>
      <c r="BN256" s="247"/>
      <c r="BO256" s="247"/>
      <c r="BP256" s="247"/>
      <c r="BQ256" s="247"/>
      <c r="BR256" s="247"/>
      <c r="BS256" s="247"/>
      <c r="BT256" s="247"/>
      <c r="BU256" s="247"/>
      <c r="BV256" s="247"/>
    </row>
    <row r="257" spans="9:74" ht="15.5" x14ac:dyDescent="0.35">
      <c r="L257" s="237"/>
      <c r="M257" s="243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38"/>
      <c r="AC257" s="243"/>
      <c r="AD257" s="243"/>
      <c r="AE257" s="285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85"/>
      <c r="AU257" s="247"/>
      <c r="AV257" s="247"/>
      <c r="AW257" s="247"/>
      <c r="AX257" s="247"/>
      <c r="AY257" s="247"/>
      <c r="AZ257" s="247"/>
      <c r="BA257" s="247"/>
      <c r="BB257" s="247"/>
      <c r="BC257" s="247"/>
      <c r="BD257" s="247"/>
      <c r="BE257" s="247"/>
      <c r="BF257" s="247"/>
      <c r="BG257" s="237"/>
      <c r="BH257" s="243"/>
      <c r="BI257" s="247"/>
      <c r="BJ257" s="285"/>
      <c r="BK257" s="247"/>
      <c r="BL257" s="247"/>
      <c r="BM257" s="247"/>
      <c r="BN257" s="247"/>
      <c r="BO257" s="247"/>
      <c r="BP257" s="247"/>
      <c r="BQ257" s="247"/>
      <c r="BR257" s="247"/>
      <c r="BS257" s="247"/>
      <c r="BT257" s="247"/>
      <c r="BU257" s="247"/>
      <c r="BV257" s="247"/>
    </row>
    <row r="258" spans="9:74" ht="15.5" x14ac:dyDescent="0.35">
      <c r="L258" s="237"/>
      <c r="M258" s="243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38"/>
      <c r="AC258" s="243"/>
      <c r="AD258" s="243"/>
      <c r="AE258" s="285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85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  <c r="BG258" s="237"/>
      <c r="BH258" s="243"/>
      <c r="BI258" s="247"/>
      <c r="BJ258" s="285"/>
      <c r="BK258" s="247"/>
      <c r="BL258" s="247"/>
      <c r="BM258" s="247"/>
      <c r="BN258" s="247"/>
      <c r="BO258" s="247"/>
      <c r="BP258" s="247"/>
      <c r="BQ258" s="247"/>
      <c r="BR258" s="247"/>
      <c r="BS258" s="247"/>
      <c r="BT258" s="247"/>
      <c r="BU258" s="247"/>
      <c r="BV258" s="247"/>
    </row>
    <row r="259" spans="9:74" ht="15.5" x14ac:dyDescent="0.35">
      <c r="L259" s="237"/>
      <c r="M259" s="243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38"/>
      <c r="AC259" s="243"/>
      <c r="AD259" s="243"/>
      <c r="AE259" s="285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  <c r="AT259" s="285"/>
      <c r="AU259" s="247"/>
      <c r="AV259" s="247"/>
      <c r="AW259" s="247"/>
      <c r="AX259" s="247"/>
      <c r="AY259" s="247"/>
      <c r="AZ259" s="247"/>
      <c r="BA259" s="247"/>
      <c r="BB259" s="247"/>
      <c r="BC259" s="247"/>
      <c r="BD259" s="247"/>
      <c r="BE259" s="247"/>
      <c r="BF259" s="247"/>
      <c r="BG259" s="237"/>
      <c r="BH259" s="243"/>
      <c r="BI259" s="247"/>
      <c r="BJ259" s="285"/>
      <c r="BK259" s="247"/>
      <c r="BL259" s="247"/>
      <c r="BM259" s="247"/>
      <c r="BN259" s="247"/>
      <c r="BO259" s="247"/>
      <c r="BP259" s="247"/>
      <c r="BQ259" s="247"/>
      <c r="BR259" s="247"/>
      <c r="BS259" s="247"/>
      <c r="BT259" s="247"/>
      <c r="BU259" s="247"/>
      <c r="BV259" s="247"/>
    </row>
    <row r="260" spans="9:74" ht="15.5" x14ac:dyDescent="0.35">
      <c r="L260" s="237"/>
      <c r="M260" s="243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38"/>
      <c r="AC260" s="243"/>
      <c r="AD260" s="243"/>
      <c r="AE260" s="285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85"/>
      <c r="AU260" s="247"/>
      <c r="AV260" s="247"/>
      <c r="AW260" s="247"/>
      <c r="AX260" s="247"/>
      <c r="AY260" s="247"/>
      <c r="AZ260" s="247"/>
      <c r="BA260" s="247"/>
      <c r="BB260" s="247"/>
      <c r="BC260" s="247"/>
      <c r="BD260" s="247"/>
      <c r="BE260" s="247"/>
      <c r="BF260" s="247"/>
      <c r="BG260" s="237"/>
      <c r="BH260" s="243"/>
      <c r="BI260" s="247"/>
      <c r="BJ260" s="285"/>
      <c r="BK260" s="247"/>
      <c r="BL260" s="247"/>
      <c r="BM260" s="247"/>
      <c r="BN260" s="247"/>
      <c r="BO260" s="247"/>
      <c r="BP260" s="247"/>
      <c r="BQ260" s="247"/>
      <c r="BR260" s="247"/>
      <c r="BS260" s="247"/>
      <c r="BT260" s="247"/>
      <c r="BU260" s="247"/>
      <c r="BV260" s="247"/>
    </row>
    <row r="261" spans="9:74" ht="15.5" x14ac:dyDescent="0.35">
      <c r="L261" s="237"/>
      <c r="M261" s="243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38"/>
      <c r="AC261" s="243"/>
      <c r="AD261" s="243"/>
      <c r="AE261" s="285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85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  <c r="BG261" s="237"/>
      <c r="BH261" s="243"/>
      <c r="BI261" s="247"/>
      <c r="BJ261" s="285"/>
      <c r="BK261" s="247"/>
      <c r="BL261" s="247"/>
      <c r="BM261" s="247"/>
      <c r="BN261" s="247"/>
      <c r="BO261" s="247"/>
      <c r="BP261" s="247"/>
      <c r="BQ261" s="247"/>
      <c r="BR261" s="247"/>
      <c r="BS261" s="247"/>
      <c r="BT261" s="247"/>
      <c r="BU261" s="247"/>
      <c r="BV261" s="247"/>
    </row>
    <row r="262" spans="9:74" ht="15.5" x14ac:dyDescent="0.35">
      <c r="L262" s="237"/>
      <c r="M262" s="243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38"/>
      <c r="AC262" s="243"/>
      <c r="AD262" s="243"/>
      <c r="AE262" s="285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85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  <c r="BG262" s="237"/>
      <c r="BH262" s="243"/>
      <c r="BI262" s="247"/>
      <c r="BJ262" s="285"/>
      <c r="BK262" s="247"/>
      <c r="BL262" s="247"/>
      <c r="BM262" s="247"/>
      <c r="BN262" s="247"/>
      <c r="BO262" s="247"/>
      <c r="BP262" s="247"/>
      <c r="BQ262" s="247"/>
      <c r="BR262" s="247"/>
      <c r="BS262" s="247"/>
      <c r="BT262" s="247"/>
      <c r="BU262" s="247"/>
      <c r="BV262" s="247"/>
    </row>
    <row r="263" spans="9:74" ht="15.5" x14ac:dyDescent="0.35">
      <c r="I263" s="291"/>
      <c r="J263" s="255"/>
      <c r="K263" s="242"/>
      <c r="L263" s="237"/>
      <c r="M263" s="243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38"/>
      <c r="AC263" s="243"/>
      <c r="AD263" s="243"/>
      <c r="AE263" s="285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  <c r="AT263" s="285"/>
      <c r="AU263" s="247"/>
      <c r="AV263" s="247"/>
      <c r="AW263" s="247"/>
      <c r="AX263" s="247"/>
      <c r="AY263" s="247"/>
      <c r="AZ263" s="247"/>
      <c r="BA263" s="247"/>
      <c r="BB263" s="247"/>
      <c r="BC263" s="247"/>
      <c r="BD263" s="247"/>
      <c r="BE263" s="247"/>
      <c r="BF263" s="247"/>
      <c r="BG263" s="237"/>
      <c r="BH263" s="243"/>
      <c r="BI263" s="247"/>
      <c r="BJ263" s="285"/>
      <c r="BK263" s="247"/>
      <c r="BL263" s="247"/>
      <c r="BM263" s="247"/>
      <c r="BN263" s="247"/>
      <c r="BO263" s="247"/>
      <c r="BP263" s="247"/>
      <c r="BQ263" s="247"/>
      <c r="BR263" s="247"/>
      <c r="BS263" s="247"/>
      <c r="BT263" s="247"/>
      <c r="BU263" s="247"/>
      <c r="BV263" s="247"/>
    </row>
    <row r="264" spans="9:74" ht="15.5" x14ac:dyDescent="0.35">
      <c r="I264" s="291"/>
      <c r="J264" s="255"/>
      <c r="K264" s="242"/>
      <c r="L264" s="237"/>
      <c r="M264" s="243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38"/>
      <c r="AC264" s="243"/>
      <c r="AD264" s="243"/>
      <c r="AE264" s="285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85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37"/>
      <c r="BH264" s="243"/>
      <c r="BI264" s="247"/>
      <c r="BJ264" s="285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</row>
    <row r="265" spans="9:74" ht="15.5" x14ac:dyDescent="0.35">
      <c r="I265" s="291"/>
      <c r="J265" s="255"/>
      <c r="K265" s="242"/>
      <c r="L265" s="237"/>
      <c r="M265" s="243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38"/>
      <c r="AC265" s="243"/>
      <c r="AD265" s="243"/>
      <c r="AE265" s="285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85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  <c r="BG265" s="237"/>
      <c r="BH265" s="243"/>
      <c r="BI265" s="247"/>
      <c r="BJ265" s="285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</row>
    <row r="266" spans="9:74" ht="15.5" x14ac:dyDescent="0.35">
      <c r="I266" s="291"/>
      <c r="J266" s="255"/>
      <c r="K266" s="242"/>
      <c r="L266" s="237"/>
      <c r="M266" s="243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38"/>
      <c r="AC266" s="243"/>
      <c r="AD266" s="243"/>
      <c r="AE266" s="285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  <c r="AT266" s="285"/>
      <c r="AU266" s="247"/>
      <c r="AV266" s="247"/>
      <c r="AW266" s="247"/>
      <c r="AX266" s="247"/>
      <c r="AY266" s="247"/>
      <c r="AZ266" s="247"/>
      <c r="BA266" s="247"/>
      <c r="BB266" s="247"/>
      <c r="BC266" s="247"/>
      <c r="BD266" s="247"/>
      <c r="BE266" s="247"/>
      <c r="BF266" s="247"/>
      <c r="BG266" s="237"/>
      <c r="BH266" s="243"/>
      <c r="BI266" s="247"/>
      <c r="BJ266" s="285"/>
      <c r="BK266" s="247"/>
      <c r="BL266" s="247"/>
      <c r="BM266" s="247"/>
      <c r="BN266" s="247"/>
      <c r="BO266" s="247"/>
      <c r="BP266" s="247"/>
      <c r="BQ266" s="247"/>
      <c r="BR266" s="247"/>
      <c r="BS266" s="247"/>
      <c r="BT266" s="247"/>
      <c r="BU266" s="247"/>
      <c r="BV266" s="247"/>
    </row>
    <row r="267" spans="9:74" ht="15.5" x14ac:dyDescent="0.35">
      <c r="I267" s="291"/>
      <c r="J267" s="255"/>
      <c r="K267" s="242"/>
      <c r="L267" s="237"/>
      <c r="M267" s="243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38"/>
      <c r="AC267" s="243"/>
      <c r="AD267" s="243"/>
      <c r="AE267" s="285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85"/>
      <c r="AU267" s="247"/>
      <c r="AV267" s="247"/>
      <c r="AW267" s="247"/>
      <c r="AX267" s="247"/>
      <c r="AY267" s="247"/>
      <c r="AZ267" s="247"/>
      <c r="BA267" s="247"/>
      <c r="BB267" s="247"/>
      <c r="BC267" s="247"/>
      <c r="BD267" s="247"/>
      <c r="BE267" s="247"/>
      <c r="BF267" s="247"/>
      <c r="BG267" s="237"/>
      <c r="BH267" s="243"/>
      <c r="BI267" s="247"/>
      <c r="BJ267" s="285"/>
      <c r="BK267" s="247"/>
      <c r="BL267" s="247"/>
      <c r="BM267" s="247"/>
      <c r="BN267" s="247"/>
      <c r="BO267" s="247"/>
      <c r="BP267" s="247"/>
      <c r="BQ267" s="247"/>
      <c r="BR267" s="247"/>
      <c r="BS267" s="247"/>
      <c r="BT267" s="247"/>
      <c r="BU267" s="247"/>
      <c r="BV267" s="247"/>
    </row>
    <row r="268" spans="9:74" ht="15.5" x14ac:dyDescent="0.35">
      <c r="I268" s="291"/>
      <c r="J268" s="255"/>
      <c r="K268" s="242"/>
      <c r="L268" s="237"/>
      <c r="M268" s="243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38"/>
      <c r="AC268" s="243"/>
      <c r="AD268" s="243"/>
      <c r="AE268" s="285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85"/>
      <c r="AU268" s="247"/>
      <c r="AV268" s="247"/>
      <c r="AW268" s="247"/>
      <c r="AX268" s="247"/>
      <c r="AY268" s="247"/>
      <c r="AZ268" s="247"/>
      <c r="BA268" s="247"/>
      <c r="BB268" s="247"/>
      <c r="BC268" s="247"/>
      <c r="BD268" s="247"/>
      <c r="BE268" s="247"/>
      <c r="BF268" s="247"/>
      <c r="BG268" s="237"/>
      <c r="BH268" s="243"/>
      <c r="BI268" s="247"/>
      <c r="BJ268" s="285"/>
      <c r="BK268" s="247"/>
      <c r="BL268" s="247"/>
      <c r="BM268" s="247"/>
      <c r="BN268" s="247"/>
      <c r="BO268" s="247"/>
      <c r="BP268" s="247"/>
      <c r="BQ268" s="247"/>
      <c r="BR268" s="247"/>
      <c r="BS268" s="247"/>
      <c r="BT268" s="247"/>
      <c r="BU268" s="247"/>
      <c r="BV268" s="247"/>
    </row>
    <row r="269" spans="9:74" ht="15.5" x14ac:dyDescent="0.35">
      <c r="I269" s="291"/>
      <c r="J269" s="255"/>
      <c r="K269" s="242"/>
      <c r="L269" s="237"/>
      <c r="M269" s="243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38"/>
      <c r="AC269" s="243"/>
      <c r="AD269" s="243"/>
      <c r="AE269" s="285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85"/>
      <c r="AU269" s="247"/>
      <c r="AV269" s="247"/>
      <c r="AW269" s="247"/>
      <c r="AX269" s="247"/>
      <c r="AY269" s="247"/>
      <c r="AZ269" s="247"/>
      <c r="BA269" s="247"/>
      <c r="BB269" s="247"/>
      <c r="BC269" s="247"/>
      <c r="BD269" s="247"/>
      <c r="BE269" s="247"/>
      <c r="BF269" s="247"/>
      <c r="BG269" s="237"/>
      <c r="BH269" s="243"/>
      <c r="BI269" s="247"/>
      <c r="BJ269" s="285"/>
      <c r="BK269" s="247"/>
      <c r="BL269" s="247"/>
      <c r="BM269" s="247"/>
      <c r="BN269" s="247"/>
      <c r="BO269" s="247"/>
      <c r="BP269" s="247"/>
      <c r="BQ269" s="247"/>
      <c r="BR269" s="247"/>
      <c r="BS269" s="247"/>
      <c r="BT269" s="247"/>
      <c r="BU269" s="247"/>
      <c r="BV269" s="247"/>
    </row>
    <row r="270" spans="9:74" ht="15.5" x14ac:dyDescent="0.35">
      <c r="I270" s="291"/>
      <c r="J270" s="255"/>
      <c r="K270" s="242"/>
      <c r="L270" s="237"/>
      <c r="M270" s="243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38"/>
      <c r="AC270" s="243"/>
      <c r="AD270" s="243"/>
      <c r="AE270" s="285"/>
      <c r="AF270" s="247"/>
      <c r="AG270" s="247"/>
      <c r="AH270" s="247"/>
      <c r="AI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  <c r="AT270" s="285"/>
      <c r="AU270" s="247"/>
      <c r="AV270" s="247"/>
      <c r="AW270" s="247"/>
      <c r="AX270" s="247"/>
      <c r="AY270" s="247"/>
      <c r="AZ270" s="247"/>
      <c r="BA270" s="247"/>
      <c r="BB270" s="247"/>
      <c r="BC270" s="247"/>
      <c r="BD270" s="247"/>
      <c r="BE270" s="247"/>
      <c r="BF270" s="247"/>
      <c r="BG270" s="237"/>
      <c r="BH270" s="243"/>
      <c r="BI270" s="247"/>
      <c r="BJ270" s="285"/>
      <c r="BK270" s="247"/>
      <c r="BL270" s="247"/>
      <c r="BM270" s="247"/>
      <c r="BN270" s="247"/>
      <c r="BO270" s="247"/>
      <c r="BP270" s="247"/>
      <c r="BQ270" s="247"/>
      <c r="BR270" s="247"/>
      <c r="BS270" s="247"/>
      <c r="BT270" s="247"/>
      <c r="BU270" s="247"/>
      <c r="BV270" s="247"/>
    </row>
    <row r="271" spans="9:74" ht="15.5" x14ac:dyDescent="0.35">
      <c r="I271" s="291"/>
      <c r="J271" s="255"/>
      <c r="K271" s="242"/>
      <c r="L271" s="237"/>
      <c r="M271" s="243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38"/>
      <c r="AC271" s="243"/>
      <c r="AD271" s="243"/>
      <c r="AE271" s="285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85"/>
      <c r="AU271" s="247"/>
      <c r="AV271" s="247"/>
      <c r="AW271" s="247"/>
      <c r="AX271" s="247"/>
      <c r="AY271" s="247"/>
      <c r="AZ271" s="247"/>
      <c r="BA271" s="247"/>
      <c r="BB271" s="247"/>
      <c r="BC271" s="247"/>
      <c r="BD271" s="247"/>
      <c r="BE271" s="247"/>
      <c r="BF271" s="247"/>
      <c r="BG271" s="237"/>
      <c r="BH271" s="243"/>
      <c r="BI271" s="247"/>
      <c r="BJ271" s="285"/>
      <c r="BK271" s="247"/>
      <c r="BL271" s="247"/>
      <c r="BM271" s="247"/>
      <c r="BN271" s="247"/>
      <c r="BO271" s="247"/>
      <c r="BP271" s="247"/>
      <c r="BQ271" s="247"/>
      <c r="BR271" s="247"/>
      <c r="BS271" s="247"/>
      <c r="BT271" s="247"/>
      <c r="BU271" s="247"/>
      <c r="BV271" s="247"/>
    </row>
    <row r="272" spans="9:74" ht="15.5" x14ac:dyDescent="0.35">
      <c r="I272" s="291"/>
      <c r="J272" s="255"/>
      <c r="K272" s="242"/>
      <c r="L272" s="237"/>
      <c r="M272" s="243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38"/>
      <c r="AC272" s="243"/>
      <c r="AD272" s="243"/>
      <c r="AE272" s="285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85"/>
      <c r="AU272" s="247"/>
      <c r="AV272" s="247"/>
      <c r="AW272" s="247"/>
      <c r="AX272" s="247"/>
      <c r="AY272" s="247"/>
      <c r="AZ272" s="247"/>
      <c r="BA272" s="247"/>
      <c r="BB272" s="247"/>
      <c r="BC272" s="247"/>
      <c r="BD272" s="247"/>
      <c r="BE272" s="247"/>
      <c r="BF272" s="247"/>
      <c r="BG272" s="237"/>
      <c r="BH272" s="243"/>
      <c r="BI272" s="247"/>
      <c r="BJ272" s="285"/>
      <c r="BK272" s="247"/>
      <c r="BL272" s="247"/>
      <c r="BM272" s="247"/>
      <c r="BN272" s="247"/>
      <c r="BO272" s="247"/>
      <c r="BP272" s="247"/>
      <c r="BQ272" s="247"/>
      <c r="BR272" s="247"/>
      <c r="BS272" s="247"/>
      <c r="BT272" s="247"/>
      <c r="BU272" s="247"/>
      <c r="BV272" s="247"/>
    </row>
    <row r="273" spans="9:74" ht="15.5" x14ac:dyDescent="0.35">
      <c r="I273" s="291"/>
      <c r="J273" s="255"/>
      <c r="K273" s="242"/>
      <c r="L273" s="237"/>
      <c r="M273" s="243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38"/>
      <c r="AC273" s="243"/>
      <c r="AD273" s="243"/>
      <c r="AE273" s="285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  <c r="AT273" s="285"/>
      <c r="AU273" s="247"/>
      <c r="AV273" s="247"/>
      <c r="AW273" s="247"/>
      <c r="AX273" s="247"/>
      <c r="AY273" s="247"/>
      <c r="AZ273" s="247"/>
      <c r="BA273" s="247"/>
      <c r="BB273" s="247"/>
      <c r="BC273" s="247"/>
      <c r="BD273" s="247"/>
      <c r="BE273" s="247"/>
      <c r="BF273" s="247"/>
      <c r="BG273" s="237"/>
      <c r="BH273" s="243"/>
      <c r="BI273" s="247"/>
      <c r="BJ273" s="285"/>
      <c r="BK273" s="247"/>
      <c r="BL273" s="247"/>
      <c r="BM273" s="247"/>
      <c r="BN273" s="247"/>
      <c r="BO273" s="247"/>
      <c r="BP273" s="247"/>
      <c r="BQ273" s="247"/>
      <c r="BR273" s="247"/>
      <c r="BS273" s="247"/>
      <c r="BT273" s="247"/>
      <c r="BU273" s="247"/>
      <c r="BV273" s="247"/>
    </row>
    <row r="274" spans="9:74" ht="15.5" x14ac:dyDescent="0.35">
      <c r="I274" s="291"/>
      <c r="J274" s="255"/>
      <c r="K274" s="242"/>
      <c r="L274" s="237"/>
      <c r="M274" s="243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38"/>
      <c r="AC274" s="243"/>
      <c r="AD274" s="243"/>
      <c r="AE274" s="285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85"/>
      <c r="AU274" s="247"/>
      <c r="AV274" s="247"/>
      <c r="AW274" s="247"/>
      <c r="AX274" s="247"/>
      <c r="AY274" s="247"/>
      <c r="AZ274" s="247"/>
      <c r="BA274" s="247"/>
      <c r="BB274" s="247"/>
      <c r="BC274" s="247"/>
      <c r="BD274" s="247"/>
      <c r="BE274" s="247"/>
      <c r="BF274" s="247"/>
      <c r="BG274" s="237"/>
      <c r="BH274" s="243"/>
      <c r="BI274" s="247"/>
      <c r="BJ274" s="285"/>
      <c r="BK274" s="247"/>
      <c r="BL274" s="247"/>
      <c r="BM274" s="247"/>
      <c r="BN274" s="247"/>
      <c r="BO274" s="247"/>
      <c r="BP274" s="247"/>
      <c r="BQ274" s="247"/>
      <c r="BR274" s="247"/>
      <c r="BS274" s="247"/>
      <c r="BT274" s="247"/>
      <c r="BU274" s="247"/>
      <c r="BV274" s="247"/>
    </row>
    <row r="275" spans="9:74" ht="15.5" x14ac:dyDescent="0.35">
      <c r="I275" s="291"/>
      <c r="J275" s="255"/>
      <c r="K275" s="242"/>
      <c r="L275" s="237"/>
      <c r="M275" s="243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38"/>
      <c r="AC275" s="243"/>
      <c r="AD275" s="243"/>
      <c r="AE275" s="285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85"/>
      <c r="AU275" s="247"/>
      <c r="AV275" s="247"/>
      <c r="AW275" s="247"/>
      <c r="AX275" s="247"/>
      <c r="AY275" s="247"/>
      <c r="AZ275" s="247"/>
      <c r="BA275" s="247"/>
      <c r="BB275" s="247"/>
      <c r="BC275" s="247"/>
      <c r="BD275" s="247"/>
      <c r="BE275" s="247"/>
      <c r="BF275" s="247"/>
      <c r="BG275" s="237"/>
      <c r="BH275" s="243"/>
      <c r="BI275" s="247"/>
      <c r="BJ275" s="285"/>
      <c r="BK275" s="247"/>
      <c r="BL275" s="247"/>
      <c r="BM275" s="247"/>
      <c r="BN275" s="247"/>
      <c r="BO275" s="247"/>
      <c r="BP275" s="247"/>
      <c r="BQ275" s="247"/>
      <c r="BR275" s="247"/>
      <c r="BS275" s="247"/>
      <c r="BT275" s="247"/>
      <c r="BU275" s="247"/>
      <c r="BV275" s="247"/>
    </row>
    <row r="276" spans="9:74" ht="15.5" x14ac:dyDescent="0.35">
      <c r="I276" s="291"/>
      <c r="J276" s="255"/>
      <c r="K276" s="242"/>
      <c r="L276" s="237"/>
      <c r="M276" s="243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38"/>
      <c r="AC276" s="243"/>
      <c r="AD276" s="243"/>
      <c r="AE276" s="285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  <c r="AT276" s="285"/>
      <c r="AU276" s="247"/>
      <c r="AV276" s="247"/>
      <c r="AW276" s="247"/>
      <c r="AX276" s="247"/>
      <c r="AY276" s="247"/>
      <c r="AZ276" s="247"/>
      <c r="BA276" s="247"/>
      <c r="BB276" s="247"/>
      <c r="BC276" s="247"/>
      <c r="BD276" s="247"/>
      <c r="BE276" s="247"/>
      <c r="BF276" s="247"/>
      <c r="BG276" s="237"/>
      <c r="BH276" s="243"/>
      <c r="BI276" s="247"/>
      <c r="BJ276" s="285"/>
      <c r="BK276" s="247"/>
      <c r="BL276" s="247"/>
      <c r="BM276" s="247"/>
      <c r="BN276" s="247"/>
      <c r="BO276" s="247"/>
      <c r="BP276" s="247"/>
      <c r="BQ276" s="247"/>
      <c r="BR276" s="247"/>
      <c r="BS276" s="247"/>
      <c r="BT276" s="247"/>
      <c r="BU276" s="247"/>
      <c r="BV276" s="247"/>
    </row>
    <row r="277" spans="9:74" ht="15.5" x14ac:dyDescent="0.35">
      <c r="I277" s="291"/>
      <c r="J277" s="255"/>
      <c r="K277" s="242"/>
      <c r="L277" s="237"/>
      <c r="M277" s="243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38"/>
      <c r="AC277" s="243"/>
      <c r="AD277" s="243"/>
      <c r="AE277" s="285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  <c r="AT277" s="285"/>
      <c r="AU277" s="247"/>
      <c r="AV277" s="247"/>
      <c r="AW277" s="247"/>
      <c r="AX277" s="247"/>
      <c r="AY277" s="247"/>
      <c r="AZ277" s="247"/>
      <c r="BA277" s="247"/>
      <c r="BB277" s="247"/>
      <c r="BC277" s="247"/>
      <c r="BD277" s="247"/>
      <c r="BE277" s="247"/>
      <c r="BF277" s="247"/>
      <c r="BG277" s="237"/>
      <c r="BH277" s="243"/>
      <c r="BI277" s="247"/>
      <c r="BJ277" s="285"/>
      <c r="BK277" s="247"/>
      <c r="BL277" s="247"/>
      <c r="BM277" s="247"/>
      <c r="BN277" s="247"/>
      <c r="BO277" s="247"/>
      <c r="BP277" s="247"/>
      <c r="BQ277" s="247"/>
      <c r="BR277" s="247"/>
      <c r="BS277" s="247"/>
      <c r="BT277" s="247"/>
      <c r="BU277" s="247"/>
      <c r="BV277" s="247"/>
    </row>
    <row r="278" spans="9:74" ht="15.5" x14ac:dyDescent="0.35">
      <c r="I278" s="291"/>
      <c r="J278" s="255"/>
      <c r="K278" s="242"/>
      <c r="L278" s="237"/>
      <c r="M278" s="243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38"/>
      <c r="AC278" s="243"/>
      <c r="AD278" s="243"/>
      <c r="AE278" s="285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85"/>
      <c r="AU278" s="247"/>
      <c r="AV278" s="247"/>
      <c r="AW278" s="247"/>
      <c r="AX278" s="247"/>
      <c r="AY278" s="247"/>
      <c r="AZ278" s="247"/>
      <c r="BA278" s="247"/>
      <c r="BB278" s="247"/>
      <c r="BC278" s="247"/>
      <c r="BD278" s="247"/>
      <c r="BE278" s="247"/>
      <c r="BF278" s="247"/>
      <c r="BG278" s="237"/>
      <c r="BH278" s="243"/>
      <c r="BI278" s="247"/>
      <c r="BJ278" s="285"/>
      <c r="BK278" s="247"/>
      <c r="BL278" s="247"/>
      <c r="BM278" s="247"/>
      <c r="BN278" s="247"/>
      <c r="BO278" s="247"/>
      <c r="BP278" s="247"/>
      <c r="BQ278" s="247"/>
      <c r="BR278" s="247"/>
      <c r="BS278" s="247"/>
      <c r="BT278" s="247"/>
      <c r="BU278" s="247"/>
      <c r="BV278" s="247"/>
    </row>
    <row r="279" spans="9:74" ht="15.5" x14ac:dyDescent="0.35">
      <c r="I279" s="291"/>
      <c r="J279" s="255"/>
      <c r="K279" s="242"/>
      <c r="L279" s="237"/>
      <c r="M279" s="243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38"/>
      <c r="AC279" s="243"/>
      <c r="AD279" s="243"/>
      <c r="AE279" s="285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85"/>
      <c r="AU279" s="247"/>
      <c r="AV279" s="247"/>
      <c r="AW279" s="247"/>
      <c r="AX279" s="247"/>
      <c r="AY279" s="247"/>
      <c r="AZ279" s="247"/>
      <c r="BA279" s="247"/>
      <c r="BB279" s="247"/>
      <c r="BC279" s="247"/>
      <c r="BD279" s="247"/>
      <c r="BE279" s="247"/>
      <c r="BF279" s="247"/>
      <c r="BG279" s="237"/>
      <c r="BH279" s="243"/>
      <c r="BI279" s="247"/>
      <c r="BJ279" s="285"/>
      <c r="BK279" s="247"/>
      <c r="BL279" s="247"/>
      <c r="BM279" s="247"/>
      <c r="BN279" s="247"/>
      <c r="BO279" s="247"/>
      <c r="BP279" s="247"/>
      <c r="BQ279" s="247"/>
      <c r="BR279" s="247"/>
      <c r="BS279" s="247"/>
      <c r="BT279" s="247"/>
      <c r="BU279" s="247"/>
      <c r="BV279" s="247"/>
    </row>
    <row r="280" spans="9:74" ht="15.5" x14ac:dyDescent="0.35">
      <c r="I280" s="291"/>
      <c r="J280" s="255"/>
      <c r="K280" s="242"/>
      <c r="L280" s="237"/>
      <c r="M280" s="243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38"/>
      <c r="AC280" s="243"/>
      <c r="AD280" s="243"/>
      <c r="AE280" s="285"/>
      <c r="AF280" s="247"/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  <c r="AT280" s="285"/>
      <c r="AU280" s="247"/>
      <c r="AV280" s="247"/>
      <c r="AW280" s="247"/>
      <c r="AX280" s="247"/>
      <c r="AY280" s="247"/>
      <c r="AZ280" s="247"/>
      <c r="BA280" s="247"/>
      <c r="BB280" s="247"/>
      <c r="BC280" s="247"/>
      <c r="BD280" s="247"/>
      <c r="BE280" s="247"/>
      <c r="BF280" s="247"/>
      <c r="BG280" s="237"/>
      <c r="BH280" s="243"/>
      <c r="BI280" s="247"/>
      <c r="BJ280" s="285"/>
      <c r="BK280" s="247"/>
      <c r="BL280" s="247"/>
      <c r="BM280" s="247"/>
      <c r="BN280" s="247"/>
      <c r="BO280" s="247"/>
      <c r="BP280" s="247"/>
      <c r="BQ280" s="247"/>
      <c r="BR280" s="247"/>
      <c r="BS280" s="247"/>
      <c r="BT280" s="247"/>
      <c r="BU280" s="247"/>
      <c r="BV280" s="247"/>
    </row>
    <row r="281" spans="9:74" ht="15.5" x14ac:dyDescent="0.35">
      <c r="I281" s="291"/>
      <c r="J281" s="255"/>
      <c r="K281" s="242"/>
      <c r="L281" s="237"/>
      <c r="M281" s="243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38"/>
      <c r="AC281" s="243"/>
      <c r="AD281" s="243"/>
      <c r="AE281" s="285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85"/>
      <c r="AU281" s="247"/>
      <c r="AV281" s="247"/>
      <c r="AW281" s="247"/>
      <c r="AX281" s="247"/>
      <c r="AY281" s="247"/>
      <c r="AZ281" s="247"/>
      <c r="BA281" s="247"/>
      <c r="BB281" s="247"/>
      <c r="BC281" s="247"/>
      <c r="BD281" s="247"/>
      <c r="BE281" s="247"/>
      <c r="BF281" s="247"/>
      <c r="BG281" s="237"/>
      <c r="BH281" s="243"/>
      <c r="BI281" s="247"/>
      <c r="BJ281" s="285"/>
      <c r="BK281" s="247"/>
      <c r="BL281" s="247"/>
      <c r="BM281" s="247"/>
      <c r="BN281" s="247"/>
      <c r="BO281" s="247"/>
      <c r="BP281" s="247"/>
      <c r="BQ281" s="247"/>
      <c r="BR281" s="247"/>
      <c r="BS281" s="247"/>
      <c r="BT281" s="247"/>
      <c r="BU281" s="247"/>
      <c r="BV281" s="247"/>
    </row>
    <row r="282" spans="9:74" ht="15.5" x14ac:dyDescent="0.35">
      <c r="I282" s="291"/>
      <c r="J282" s="255"/>
      <c r="K282" s="242"/>
      <c r="L282" s="237"/>
      <c r="M282" s="243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38"/>
      <c r="AC282" s="243"/>
      <c r="AD282" s="243"/>
      <c r="AE282" s="285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85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  <c r="BG282" s="237"/>
      <c r="BH282" s="243"/>
      <c r="BI282" s="247"/>
      <c r="BJ282" s="285"/>
      <c r="BK282" s="247"/>
      <c r="BL282" s="247"/>
      <c r="BM282" s="247"/>
      <c r="BN282" s="247"/>
      <c r="BO282" s="247"/>
      <c r="BP282" s="247"/>
      <c r="BQ282" s="247"/>
      <c r="BR282" s="247"/>
      <c r="BS282" s="247"/>
      <c r="BT282" s="247"/>
      <c r="BU282" s="247"/>
      <c r="BV282" s="247"/>
    </row>
    <row r="283" spans="9:74" ht="15.5" x14ac:dyDescent="0.35">
      <c r="I283" s="291"/>
      <c r="J283" s="255"/>
      <c r="K283" s="242"/>
      <c r="L283" s="237"/>
      <c r="M283" s="243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38"/>
      <c r="AC283" s="243"/>
      <c r="AD283" s="243"/>
      <c r="AE283" s="285"/>
      <c r="AF283" s="247"/>
      <c r="AG283" s="247"/>
      <c r="AH283" s="247"/>
      <c r="AI283" s="247"/>
      <c r="AJ283" s="247"/>
      <c r="AK283" s="247"/>
      <c r="AL283" s="247"/>
      <c r="AM283" s="247"/>
      <c r="AN283" s="247"/>
      <c r="AO283" s="247"/>
      <c r="AP283" s="247"/>
      <c r="AQ283" s="247"/>
      <c r="AR283" s="247"/>
      <c r="AS283" s="247"/>
      <c r="AT283" s="285"/>
      <c r="AU283" s="247"/>
      <c r="AV283" s="247"/>
      <c r="AW283" s="247"/>
      <c r="AX283" s="247"/>
      <c r="AY283" s="247"/>
      <c r="AZ283" s="247"/>
      <c r="BA283" s="247"/>
      <c r="BB283" s="247"/>
      <c r="BC283" s="247"/>
      <c r="BD283" s="247"/>
      <c r="BE283" s="247"/>
      <c r="BF283" s="247"/>
      <c r="BG283" s="237"/>
      <c r="BH283" s="243"/>
      <c r="BI283" s="247"/>
      <c r="BJ283" s="285"/>
      <c r="BK283" s="247"/>
      <c r="BL283" s="247"/>
      <c r="BM283" s="247"/>
      <c r="BN283" s="247"/>
      <c r="BO283" s="247"/>
      <c r="BP283" s="247"/>
      <c r="BQ283" s="247"/>
      <c r="BR283" s="247"/>
      <c r="BS283" s="247"/>
      <c r="BT283" s="247"/>
      <c r="BU283" s="247"/>
      <c r="BV283" s="247"/>
    </row>
    <row r="284" spans="9:74" ht="15.5" x14ac:dyDescent="0.35">
      <c r="I284" s="291"/>
      <c r="J284" s="255"/>
      <c r="K284" s="242"/>
      <c r="L284" s="237"/>
      <c r="M284" s="243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38"/>
      <c r="AC284" s="243"/>
      <c r="AD284" s="243"/>
      <c r="AE284" s="285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7"/>
      <c r="AR284" s="247"/>
      <c r="AS284" s="247"/>
      <c r="AT284" s="285"/>
      <c r="AU284" s="247"/>
      <c r="AV284" s="247"/>
      <c r="AW284" s="247"/>
      <c r="AX284" s="247"/>
      <c r="AY284" s="247"/>
      <c r="AZ284" s="247"/>
      <c r="BA284" s="247"/>
      <c r="BB284" s="247"/>
      <c r="BC284" s="247"/>
      <c r="BD284" s="247"/>
      <c r="BE284" s="247"/>
      <c r="BF284" s="247"/>
      <c r="BG284" s="237"/>
      <c r="BH284" s="243"/>
      <c r="BI284" s="247"/>
      <c r="BJ284" s="285"/>
      <c r="BK284" s="247"/>
      <c r="BL284" s="247"/>
      <c r="BM284" s="247"/>
      <c r="BN284" s="247"/>
      <c r="BO284" s="247"/>
      <c r="BP284" s="247"/>
      <c r="BQ284" s="247"/>
      <c r="BR284" s="247"/>
      <c r="BS284" s="247"/>
      <c r="BT284" s="247"/>
      <c r="BU284" s="247"/>
      <c r="BV284" s="247"/>
    </row>
    <row r="285" spans="9:74" ht="15.5" x14ac:dyDescent="0.35">
      <c r="I285" s="291"/>
      <c r="J285" s="255"/>
      <c r="K285" s="242"/>
      <c r="L285" s="237"/>
      <c r="M285" s="243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38"/>
      <c r="AC285" s="243"/>
      <c r="AD285" s="243"/>
      <c r="AE285" s="285"/>
      <c r="AF285" s="247"/>
      <c r="AG285" s="247"/>
      <c r="AH285" s="247"/>
      <c r="AI285" s="247"/>
      <c r="AJ285" s="247"/>
      <c r="AK285" s="247"/>
      <c r="AL285" s="247"/>
      <c r="AM285" s="247"/>
      <c r="AN285" s="247"/>
      <c r="AO285" s="247"/>
      <c r="AP285" s="247"/>
      <c r="AQ285" s="247"/>
      <c r="AR285" s="247"/>
      <c r="AS285" s="247"/>
      <c r="AT285" s="285"/>
      <c r="AU285" s="247"/>
      <c r="AV285" s="247"/>
      <c r="AW285" s="247"/>
      <c r="AX285" s="247"/>
      <c r="AY285" s="247"/>
      <c r="AZ285" s="247"/>
      <c r="BA285" s="247"/>
      <c r="BB285" s="247"/>
      <c r="BC285" s="247"/>
      <c r="BD285" s="247"/>
      <c r="BE285" s="247"/>
      <c r="BF285" s="247"/>
      <c r="BG285" s="237"/>
      <c r="BH285" s="243"/>
      <c r="BI285" s="247"/>
      <c r="BJ285" s="285"/>
      <c r="BK285" s="247"/>
      <c r="BL285" s="247"/>
      <c r="BM285" s="247"/>
      <c r="BN285" s="247"/>
      <c r="BO285" s="247"/>
      <c r="BP285" s="247"/>
      <c r="BQ285" s="247"/>
      <c r="BR285" s="247"/>
      <c r="BS285" s="247"/>
      <c r="BT285" s="247"/>
      <c r="BU285" s="247"/>
      <c r="BV285" s="247"/>
    </row>
    <row r="286" spans="9:74" ht="15.5" x14ac:dyDescent="0.35">
      <c r="I286" s="291"/>
      <c r="J286" s="255"/>
      <c r="K286" s="242"/>
      <c r="L286" s="237"/>
      <c r="M286" s="243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38"/>
      <c r="AC286" s="243"/>
      <c r="AD286" s="243"/>
      <c r="AE286" s="285"/>
      <c r="AF286" s="247"/>
      <c r="AG286" s="247"/>
      <c r="AH286" s="247"/>
      <c r="AI286" s="247"/>
      <c r="AJ286" s="247"/>
      <c r="AK286" s="247"/>
      <c r="AL286" s="247"/>
      <c r="AM286" s="247"/>
      <c r="AN286" s="247"/>
      <c r="AO286" s="247"/>
      <c r="AP286" s="247"/>
      <c r="AQ286" s="247"/>
      <c r="AR286" s="247"/>
      <c r="AS286" s="247"/>
      <c r="AT286" s="285"/>
      <c r="AU286" s="247"/>
      <c r="AV286" s="247"/>
      <c r="AW286" s="247"/>
      <c r="AX286" s="247"/>
      <c r="AY286" s="247"/>
      <c r="AZ286" s="247"/>
      <c r="BA286" s="247"/>
      <c r="BB286" s="247"/>
      <c r="BC286" s="247"/>
      <c r="BD286" s="247"/>
      <c r="BE286" s="247"/>
      <c r="BF286" s="247"/>
      <c r="BG286" s="237"/>
      <c r="BH286" s="243"/>
      <c r="BI286" s="247"/>
      <c r="BJ286" s="285"/>
      <c r="BK286" s="247"/>
      <c r="BL286" s="247"/>
      <c r="BM286" s="247"/>
      <c r="BN286" s="247"/>
      <c r="BO286" s="247"/>
      <c r="BP286" s="247"/>
      <c r="BQ286" s="247"/>
      <c r="BR286" s="247"/>
      <c r="BS286" s="247"/>
      <c r="BT286" s="247"/>
      <c r="BU286" s="247"/>
      <c r="BV286" s="247"/>
    </row>
    <row r="287" spans="9:74" ht="15.5" x14ac:dyDescent="0.35">
      <c r="I287" s="291"/>
      <c r="J287" s="255"/>
      <c r="K287" s="242"/>
      <c r="L287" s="237"/>
      <c r="M287" s="243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38"/>
      <c r="AC287" s="243"/>
      <c r="AD287" s="243"/>
      <c r="AE287" s="285"/>
      <c r="AF287" s="247"/>
      <c r="AG287" s="247"/>
      <c r="AH287" s="247"/>
      <c r="AI287" s="247"/>
      <c r="AJ287" s="247"/>
      <c r="AK287" s="247"/>
      <c r="AL287" s="247"/>
      <c r="AM287" s="247"/>
      <c r="AN287" s="247"/>
      <c r="AO287" s="247"/>
      <c r="AP287" s="247"/>
      <c r="AQ287" s="247"/>
      <c r="AR287" s="247"/>
      <c r="AS287" s="247"/>
      <c r="AT287" s="285"/>
      <c r="AU287" s="247"/>
      <c r="AV287" s="247"/>
      <c r="AW287" s="247"/>
      <c r="AX287" s="247"/>
      <c r="AY287" s="247"/>
      <c r="AZ287" s="247"/>
      <c r="BA287" s="247"/>
      <c r="BB287" s="247"/>
      <c r="BC287" s="247"/>
      <c r="BD287" s="247"/>
      <c r="BE287" s="247"/>
      <c r="BF287" s="247"/>
      <c r="BG287" s="237"/>
      <c r="BH287" s="243"/>
      <c r="BI287" s="247"/>
      <c r="BJ287" s="285"/>
      <c r="BK287" s="247"/>
      <c r="BL287" s="247"/>
      <c r="BM287" s="247"/>
      <c r="BN287" s="247"/>
      <c r="BO287" s="247"/>
      <c r="BP287" s="247"/>
      <c r="BQ287" s="247"/>
      <c r="BR287" s="247"/>
      <c r="BS287" s="247"/>
      <c r="BT287" s="247"/>
      <c r="BU287" s="247"/>
      <c r="BV287" s="247"/>
    </row>
    <row r="288" spans="9:74" ht="15.5" x14ac:dyDescent="0.35">
      <c r="I288" s="291"/>
      <c r="J288" s="255"/>
      <c r="K288" s="242"/>
      <c r="L288" s="237"/>
      <c r="M288" s="243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38"/>
      <c r="AC288" s="243"/>
      <c r="AD288" s="243"/>
      <c r="AE288" s="285"/>
      <c r="AF288" s="247"/>
      <c r="AG288" s="247"/>
      <c r="AH288" s="247"/>
      <c r="AI288" s="247"/>
      <c r="AJ288" s="247"/>
      <c r="AK288" s="247"/>
      <c r="AL288" s="247"/>
      <c r="AM288" s="247"/>
      <c r="AN288" s="247"/>
      <c r="AO288" s="247"/>
      <c r="AP288" s="247"/>
      <c r="AQ288" s="247"/>
      <c r="AR288" s="247"/>
      <c r="AS288" s="247"/>
      <c r="AT288" s="285"/>
      <c r="AU288" s="247"/>
      <c r="AV288" s="247"/>
      <c r="AW288" s="247"/>
      <c r="AX288" s="247"/>
      <c r="AY288" s="247"/>
      <c r="AZ288" s="247"/>
      <c r="BA288" s="247"/>
      <c r="BB288" s="247"/>
      <c r="BC288" s="247"/>
      <c r="BD288" s="247"/>
      <c r="BE288" s="247"/>
      <c r="BF288" s="247"/>
      <c r="BG288" s="237"/>
      <c r="BH288" s="243"/>
      <c r="BI288" s="247"/>
      <c r="BJ288" s="285"/>
      <c r="BK288" s="247"/>
      <c r="BL288" s="247"/>
      <c r="BM288" s="247"/>
      <c r="BN288" s="247"/>
      <c r="BO288" s="247"/>
      <c r="BP288" s="247"/>
      <c r="BQ288" s="247"/>
      <c r="BR288" s="247"/>
      <c r="BS288" s="247"/>
      <c r="BT288" s="247"/>
      <c r="BU288" s="247"/>
      <c r="BV288" s="247"/>
    </row>
    <row r="289" spans="9:74" ht="15.5" x14ac:dyDescent="0.35">
      <c r="I289" s="291"/>
      <c r="J289" s="255"/>
      <c r="K289" s="242"/>
      <c r="L289" s="237"/>
      <c r="M289" s="243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38"/>
      <c r="AC289" s="243"/>
      <c r="AD289" s="243"/>
      <c r="AE289" s="285"/>
      <c r="AF289" s="247"/>
      <c r="AG289" s="247"/>
      <c r="AH289" s="247"/>
      <c r="AI289" s="247"/>
      <c r="AJ289" s="247"/>
      <c r="AK289" s="247"/>
      <c r="AL289" s="247"/>
      <c r="AM289" s="247"/>
      <c r="AN289" s="247"/>
      <c r="AO289" s="247"/>
      <c r="AP289" s="247"/>
      <c r="AQ289" s="247"/>
      <c r="AR289" s="247"/>
      <c r="AS289" s="247"/>
      <c r="AT289" s="285"/>
      <c r="AU289" s="247"/>
      <c r="AV289" s="247"/>
      <c r="AW289" s="247"/>
      <c r="AX289" s="247"/>
      <c r="AY289" s="247"/>
      <c r="AZ289" s="247"/>
      <c r="BA289" s="247"/>
      <c r="BB289" s="247"/>
      <c r="BC289" s="247"/>
      <c r="BD289" s="247"/>
      <c r="BE289" s="247"/>
      <c r="BF289" s="247"/>
      <c r="BG289" s="237"/>
      <c r="BH289" s="243"/>
      <c r="BI289" s="247"/>
      <c r="BJ289" s="285"/>
      <c r="BK289" s="247"/>
      <c r="BL289" s="247"/>
      <c r="BM289" s="247"/>
      <c r="BN289" s="247"/>
      <c r="BO289" s="247"/>
      <c r="BP289" s="247"/>
      <c r="BQ289" s="247"/>
      <c r="BR289" s="247"/>
      <c r="BS289" s="247"/>
      <c r="BT289" s="247"/>
      <c r="BU289" s="247"/>
      <c r="BV289" s="247"/>
    </row>
    <row r="290" spans="9:74" ht="15.5" x14ac:dyDescent="0.35">
      <c r="I290" s="291"/>
      <c r="J290" s="255"/>
      <c r="K290" s="242"/>
      <c r="L290" s="237"/>
      <c r="M290" s="243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38"/>
      <c r="AC290" s="243"/>
      <c r="AD290" s="243"/>
      <c r="AE290" s="285"/>
      <c r="AF290" s="247"/>
      <c r="AG290" s="247"/>
      <c r="AH290" s="247"/>
      <c r="AI290" s="247"/>
      <c r="AJ290" s="247"/>
      <c r="AK290" s="247"/>
      <c r="AL290" s="247"/>
      <c r="AM290" s="247"/>
      <c r="AN290" s="247"/>
      <c r="AO290" s="247"/>
      <c r="AP290" s="247"/>
      <c r="AQ290" s="247"/>
      <c r="AR290" s="247"/>
      <c r="AS290" s="247"/>
      <c r="AT290" s="285"/>
      <c r="AU290" s="247"/>
      <c r="AV290" s="247"/>
      <c r="AW290" s="247"/>
      <c r="AX290" s="247"/>
      <c r="AY290" s="247"/>
      <c r="AZ290" s="247"/>
      <c r="BA290" s="247"/>
      <c r="BB290" s="247"/>
      <c r="BC290" s="247"/>
      <c r="BD290" s="247"/>
      <c r="BE290" s="247"/>
      <c r="BF290" s="247"/>
      <c r="BG290" s="237"/>
      <c r="BH290" s="243"/>
      <c r="BI290" s="247"/>
      <c r="BJ290" s="285"/>
      <c r="BK290" s="247"/>
      <c r="BL290" s="247"/>
      <c r="BM290" s="247"/>
      <c r="BN290" s="247"/>
      <c r="BO290" s="247"/>
      <c r="BP290" s="247"/>
      <c r="BQ290" s="247"/>
      <c r="BR290" s="247"/>
      <c r="BS290" s="247"/>
      <c r="BT290" s="247"/>
      <c r="BU290" s="247"/>
      <c r="BV290" s="247"/>
    </row>
    <row r="291" spans="9:74" ht="15.5" x14ac:dyDescent="0.35">
      <c r="I291" s="291"/>
      <c r="J291" s="255"/>
      <c r="K291" s="242"/>
      <c r="L291" s="237"/>
      <c r="M291" s="243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38"/>
      <c r="AC291" s="243"/>
      <c r="AD291" s="243"/>
      <c r="AE291" s="285"/>
      <c r="AF291" s="247"/>
      <c r="AG291" s="247"/>
      <c r="AH291" s="247"/>
      <c r="AI291" s="247"/>
      <c r="AJ291" s="247"/>
      <c r="AK291" s="247"/>
      <c r="AL291" s="247"/>
      <c r="AM291" s="247"/>
      <c r="AN291" s="247"/>
      <c r="AO291" s="247"/>
      <c r="AP291" s="247"/>
      <c r="AQ291" s="247"/>
      <c r="AR291" s="247"/>
      <c r="AS291" s="247"/>
      <c r="AT291" s="285"/>
      <c r="AU291" s="247"/>
      <c r="AV291" s="247"/>
      <c r="AW291" s="247"/>
      <c r="AX291" s="247"/>
      <c r="AY291" s="247"/>
      <c r="AZ291" s="247"/>
      <c r="BA291" s="247"/>
      <c r="BB291" s="247"/>
      <c r="BC291" s="247"/>
      <c r="BD291" s="247"/>
      <c r="BE291" s="247"/>
      <c r="BF291" s="247"/>
      <c r="BG291" s="237"/>
      <c r="BH291" s="243"/>
      <c r="BI291" s="247"/>
      <c r="BJ291" s="285"/>
      <c r="BK291" s="247"/>
      <c r="BL291" s="247"/>
      <c r="BM291" s="247"/>
      <c r="BN291" s="247"/>
      <c r="BO291" s="247"/>
      <c r="BP291" s="247"/>
      <c r="BQ291" s="247"/>
      <c r="BR291" s="247"/>
      <c r="BS291" s="247"/>
      <c r="BT291" s="247"/>
      <c r="BU291" s="247"/>
      <c r="BV291" s="247"/>
    </row>
    <row r="292" spans="9:74" ht="15.5" x14ac:dyDescent="0.35">
      <c r="I292" s="291"/>
      <c r="J292" s="255"/>
      <c r="K292" s="242"/>
      <c r="L292" s="237"/>
      <c r="M292" s="243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38"/>
      <c r="AC292" s="243"/>
      <c r="AD292" s="243"/>
      <c r="AE292" s="285"/>
      <c r="AF292" s="247"/>
      <c r="AG292" s="247"/>
      <c r="AH292" s="247"/>
      <c r="AI292" s="247"/>
      <c r="AJ292" s="247"/>
      <c r="AK292" s="247"/>
      <c r="AL292" s="247"/>
      <c r="AM292" s="247"/>
      <c r="AN292" s="247"/>
      <c r="AO292" s="247"/>
      <c r="AP292" s="247"/>
      <c r="AQ292" s="247"/>
      <c r="AR292" s="247"/>
      <c r="AS292" s="247"/>
      <c r="AT292" s="285"/>
      <c r="AU292" s="247"/>
      <c r="AV292" s="247"/>
      <c r="AW292" s="247"/>
      <c r="AX292" s="247"/>
      <c r="AY292" s="247"/>
      <c r="AZ292" s="247"/>
      <c r="BA292" s="247"/>
      <c r="BB292" s="247"/>
      <c r="BC292" s="247"/>
      <c r="BD292" s="247"/>
      <c r="BE292" s="247"/>
      <c r="BF292" s="247"/>
      <c r="BG292" s="237"/>
      <c r="BH292" s="243"/>
      <c r="BI292" s="247"/>
      <c r="BJ292" s="285"/>
      <c r="BK292" s="247"/>
      <c r="BL292" s="247"/>
      <c r="BM292" s="247"/>
      <c r="BN292" s="247"/>
      <c r="BO292" s="247"/>
      <c r="BP292" s="247"/>
      <c r="BQ292" s="247"/>
      <c r="BR292" s="247"/>
      <c r="BS292" s="247"/>
      <c r="BT292" s="247"/>
      <c r="BU292" s="247"/>
      <c r="BV292" s="247"/>
    </row>
    <row r="293" spans="9:74" ht="15.5" x14ac:dyDescent="0.35">
      <c r="I293" s="291"/>
      <c r="J293" s="255"/>
      <c r="K293" s="242"/>
      <c r="L293" s="237"/>
      <c r="M293" s="243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38"/>
      <c r="AC293" s="243"/>
      <c r="AD293" s="243"/>
      <c r="AE293" s="285"/>
      <c r="AF293" s="247"/>
      <c r="AG293" s="247"/>
      <c r="AH293" s="247"/>
      <c r="AI293" s="247"/>
      <c r="AJ293" s="247"/>
      <c r="AK293" s="247"/>
      <c r="AL293" s="247"/>
      <c r="AM293" s="247"/>
      <c r="AN293" s="247"/>
      <c r="AO293" s="247"/>
      <c r="AP293" s="247"/>
      <c r="AQ293" s="247"/>
      <c r="AR293" s="247"/>
      <c r="AS293" s="247"/>
      <c r="AT293" s="285"/>
      <c r="AU293" s="247"/>
      <c r="AV293" s="247"/>
      <c r="AW293" s="247"/>
      <c r="AX293" s="247"/>
      <c r="AY293" s="247"/>
      <c r="AZ293" s="247"/>
      <c r="BA293" s="247"/>
      <c r="BB293" s="247"/>
      <c r="BC293" s="247"/>
      <c r="BD293" s="247"/>
      <c r="BE293" s="247"/>
      <c r="BF293" s="247"/>
      <c r="BG293" s="237"/>
      <c r="BH293" s="243"/>
      <c r="BI293" s="247"/>
      <c r="BJ293" s="285"/>
      <c r="BK293" s="247"/>
      <c r="BL293" s="247"/>
      <c r="BM293" s="247"/>
      <c r="BN293" s="247"/>
      <c r="BO293" s="247"/>
      <c r="BP293" s="247"/>
      <c r="BQ293" s="247"/>
      <c r="BR293" s="247"/>
      <c r="BS293" s="247"/>
      <c r="BT293" s="247"/>
      <c r="BU293" s="247"/>
      <c r="BV293" s="247"/>
    </row>
    <row r="294" spans="9:74" ht="15.5" x14ac:dyDescent="0.35">
      <c r="I294" s="291"/>
      <c r="J294" s="255"/>
      <c r="K294" s="242"/>
      <c r="L294" s="237"/>
      <c r="M294" s="243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38"/>
      <c r="AC294" s="243"/>
      <c r="AD294" s="243"/>
      <c r="AE294" s="285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  <c r="AT294" s="285"/>
      <c r="AU294" s="247"/>
      <c r="AV294" s="247"/>
      <c r="AW294" s="247"/>
      <c r="AX294" s="247"/>
      <c r="AY294" s="247"/>
      <c r="AZ294" s="247"/>
      <c r="BA294" s="247"/>
      <c r="BB294" s="247"/>
      <c r="BC294" s="247"/>
      <c r="BD294" s="247"/>
      <c r="BE294" s="247"/>
      <c r="BF294" s="247"/>
      <c r="BG294" s="237"/>
      <c r="BH294" s="243"/>
      <c r="BI294" s="247"/>
      <c r="BJ294" s="285"/>
      <c r="BK294" s="247"/>
      <c r="BL294" s="247"/>
      <c r="BM294" s="247"/>
      <c r="BN294" s="247"/>
      <c r="BO294" s="247"/>
      <c r="BP294" s="247"/>
      <c r="BQ294" s="247"/>
      <c r="BR294" s="247"/>
      <c r="BS294" s="247"/>
      <c r="BT294" s="247"/>
      <c r="BU294" s="247"/>
      <c r="BV294" s="247"/>
    </row>
    <row r="295" spans="9:74" ht="15.5" x14ac:dyDescent="0.35">
      <c r="I295" s="291"/>
      <c r="J295" s="255"/>
      <c r="K295" s="242"/>
      <c r="L295" s="237"/>
      <c r="M295" s="243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38"/>
      <c r="AC295" s="243"/>
      <c r="AD295" s="243"/>
      <c r="AE295" s="285"/>
      <c r="AF295" s="247"/>
      <c r="AG295" s="247"/>
      <c r="AH295" s="247"/>
      <c r="AI295" s="247"/>
      <c r="AJ295" s="247"/>
      <c r="AK295" s="247"/>
      <c r="AL295" s="247"/>
      <c r="AM295" s="247"/>
      <c r="AN295" s="247"/>
      <c r="AO295" s="247"/>
      <c r="AP295" s="247"/>
      <c r="AQ295" s="247"/>
      <c r="AR295" s="247"/>
      <c r="AS295" s="247"/>
      <c r="AT295" s="285"/>
      <c r="AU295" s="247"/>
      <c r="AV295" s="247"/>
      <c r="AW295" s="247"/>
      <c r="AX295" s="247"/>
      <c r="AY295" s="247"/>
      <c r="AZ295" s="247"/>
      <c r="BA295" s="247"/>
      <c r="BB295" s="247"/>
      <c r="BC295" s="247"/>
      <c r="BD295" s="247"/>
      <c r="BE295" s="247"/>
      <c r="BF295" s="247"/>
      <c r="BG295" s="237"/>
      <c r="BH295" s="243"/>
      <c r="BI295" s="247"/>
      <c r="BJ295" s="285"/>
      <c r="BK295" s="247"/>
      <c r="BL295" s="247"/>
      <c r="BM295" s="247"/>
      <c r="BN295" s="247"/>
      <c r="BO295" s="247"/>
      <c r="BP295" s="247"/>
      <c r="BQ295" s="247"/>
      <c r="BR295" s="247"/>
      <c r="BS295" s="247"/>
      <c r="BT295" s="247"/>
      <c r="BU295" s="247"/>
      <c r="BV295" s="247"/>
    </row>
    <row r="296" spans="9:74" ht="15.5" x14ac:dyDescent="0.35">
      <c r="I296" s="291"/>
      <c r="J296" s="255"/>
      <c r="K296" s="242"/>
      <c r="L296" s="237"/>
      <c r="M296" s="243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38"/>
      <c r="AC296" s="243"/>
      <c r="AD296" s="243"/>
      <c r="AE296" s="285"/>
      <c r="AF296" s="247"/>
      <c r="AG296" s="247"/>
      <c r="AH296" s="247"/>
      <c r="AI296" s="247"/>
      <c r="AJ296" s="247"/>
      <c r="AK296" s="247"/>
      <c r="AL296" s="247"/>
      <c r="AM296" s="247"/>
      <c r="AN296" s="247"/>
      <c r="AO296" s="247"/>
      <c r="AP296" s="247"/>
      <c r="AQ296" s="247"/>
      <c r="AR296" s="247"/>
      <c r="AS296" s="247"/>
      <c r="AT296" s="285"/>
      <c r="AU296" s="247"/>
      <c r="AV296" s="247"/>
      <c r="AW296" s="247"/>
      <c r="AX296" s="247"/>
      <c r="AY296" s="247"/>
      <c r="AZ296" s="247"/>
      <c r="BA296" s="247"/>
      <c r="BB296" s="247"/>
      <c r="BC296" s="247"/>
      <c r="BD296" s="247"/>
      <c r="BE296" s="247"/>
      <c r="BF296" s="247"/>
      <c r="BG296" s="237"/>
      <c r="BH296" s="243"/>
      <c r="BI296" s="247"/>
      <c r="BJ296" s="285"/>
      <c r="BK296" s="247"/>
      <c r="BL296" s="247"/>
      <c r="BM296" s="247"/>
      <c r="BN296" s="247"/>
      <c r="BO296" s="247"/>
      <c r="BP296" s="247"/>
      <c r="BQ296" s="247"/>
      <c r="BR296" s="247"/>
      <c r="BS296" s="247"/>
      <c r="BT296" s="247"/>
      <c r="BU296" s="247"/>
      <c r="BV296" s="247"/>
    </row>
    <row r="297" spans="9:74" ht="15.5" x14ac:dyDescent="0.35">
      <c r="I297" s="291"/>
      <c r="J297" s="255"/>
      <c r="K297" s="242"/>
      <c r="L297" s="237"/>
      <c r="M297" s="243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38"/>
      <c r="AC297" s="243"/>
      <c r="AD297" s="243"/>
      <c r="AE297" s="285"/>
      <c r="AF297" s="247"/>
      <c r="AG297" s="247"/>
      <c r="AH297" s="247"/>
      <c r="AI297" s="247"/>
      <c r="AJ297" s="247"/>
      <c r="AK297" s="247"/>
      <c r="AL297" s="247"/>
      <c r="AM297" s="247"/>
      <c r="AN297" s="247"/>
      <c r="AO297" s="247"/>
      <c r="AP297" s="247"/>
      <c r="AQ297" s="247"/>
      <c r="AR297" s="247"/>
      <c r="AS297" s="247"/>
      <c r="AT297" s="285"/>
      <c r="AU297" s="247"/>
      <c r="AV297" s="247"/>
      <c r="AW297" s="247"/>
      <c r="AX297" s="247"/>
      <c r="AY297" s="247"/>
      <c r="AZ297" s="247"/>
      <c r="BA297" s="247"/>
      <c r="BB297" s="247"/>
      <c r="BC297" s="247"/>
      <c r="BD297" s="247"/>
      <c r="BE297" s="247"/>
      <c r="BF297" s="247"/>
      <c r="BG297" s="237"/>
      <c r="BH297" s="243"/>
      <c r="BI297" s="247"/>
      <c r="BJ297" s="285"/>
      <c r="BK297" s="247"/>
      <c r="BL297" s="247"/>
      <c r="BM297" s="247"/>
      <c r="BN297" s="247"/>
      <c r="BO297" s="247"/>
      <c r="BP297" s="247"/>
      <c r="BQ297" s="247"/>
      <c r="BR297" s="247"/>
      <c r="BS297" s="247"/>
      <c r="BT297" s="247"/>
      <c r="BU297" s="247"/>
      <c r="BV297" s="247"/>
    </row>
    <row r="298" spans="9:74" ht="15.5" x14ac:dyDescent="0.35">
      <c r="L298" s="237"/>
      <c r="M298" s="243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38"/>
      <c r="AC298" s="243"/>
      <c r="AD298" s="243"/>
      <c r="AE298" s="285"/>
      <c r="AF298" s="247"/>
      <c r="AG298" s="247"/>
      <c r="AH298" s="247"/>
      <c r="AI298" s="247"/>
      <c r="AJ298" s="247"/>
      <c r="AK298" s="247"/>
      <c r="AL298" s="247"/>
      <c r="AM298" s="247"/>
      <c r="AN298" s="247"/>
      <c r="AO298" s="247"/>
      <c r="AP298" s="247"/>
      <c r="AQ298" s="247"/>
      <c r="AR298" s="247"/>
      <c r="AS298" s="247"/>
      <c r="AT298" s="285"/>
      <c r="AU298" s="247"/>
      <c r="AV298" s="247"/>
      <c r="AW298" s="247"/>
      <c r="AX298" s="247"/>
      <c r="AY298" s="247"/>
      <c r="AZ298" s="247"/>
      <c r="BA298" s="247"/>
      <c r="BB298" s="247"/>
      <c r="BC298" s="247"/>
      <c r="BD298" s="247"/>
      <c r="BE298" s="247"/>
      <c r="BF298" s="247"/>
      <c r="BG298" s="237"/>
      <c r="BH298" s="243"/>
      <c r="BI298" s="247"/>
      <c r="BJ298" s="285"/>
      <c r="BK298" s="247"/>
      <c r="BL298" s="247"/>
      <c r="BM298" s="247"/>
      <c r="BN298" s="247"/>
      <c r="BO298" s="247"/>
      <c r="BP298" s="247"/>
      <c r="BQ298" s="247"/>
      <c r="BR298" s="247"/>
      <c r="BS298" s="247"/>
      <c r="BT298" s="247"/>
      <c r="BU298" s="247"/>
      <c r="BV298" s="247"/>
    </row>
    <row r="299" spans="9:74" ht="15.5" x14ac:dyDescent="0.35">
      <c r="L299" s="237"/>
      <c r="M299" s="243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38"/>
      <c r="AC299" s="243"/>
      <c r="AD299" s="243"/>
      <c r="AE299" s="285"/>
      <c r="AF299" s="247"/>
      <c r="AG299" s="247"/>
      <c r="AH299" s="247"/>
      <c r="AI299" s="247"/>
      <c r="AJ299" s="247"/>
      <c r="AK299" s="247"/>
      <c r="AL299" s="247"/>
      <c r="AM299" s="247"/>
      <c r="AN299" s="247"/>
      <c r="AO299" s="247"/>
      <c r="AP299" s="247"/>
      <c r="AQ299" s="247"/>
      <c r="AR299" s="247"/>
      <c r="AS299" s="247"/>
      <c r="AT299" s="285"/>
      <c r="AU299" s="247"/>
      <c r="AV299" s="247"/>
      <c r="AW299" s="247"/>
      <c r="AX299" s="247"/>
      <c r="AY299" s="247"/>
      <c r="AZ299" s="247"/>
      <c r="BA299" s="247"/>
      <c r="BB299" s="247"/>
      <c r="BC299" s="247"/>
      <c r="BD299" s="247"/>
      <c r="BE299" s="247"/>
      <c r="BF299" s="247"/>
      <c r="BG299" s="237"/>
      <c r="BH299" s="243"/>
      <c r="BI299" s="247"/>
      <c r="BJ299" s="285"/>
      <c r="BK299" s="247"/>
      <c r="BL299" s="247"/>
      <c r="BM299" s="247"/>
      <c r="BN299" s="247"/>
      <c r="BO299" s="247"/>
      <c r="BP299" s="247"/>
      <c r="BQ299" s="247"/>
      <c r="BR299" s="247"/>
      <c r="BS299" s="247"/>
      <c r="BT299" s="247"/>
      <c r="BU299" s="247"/>
      <c r="BV299" s="247"/>
    </row>
    <row r="300" spans="9:74" ht="15.5" x14ac:dyDescent="0.35">
      <c r="L300" s="237"/>
      <c r="M300" s="243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38"/>
      <c r="AC300" s="243"/>
      <c r="AD300" s="243"/>
      <c r="AE300" s="285"/>
      <c r="AF300" s="247"/>
      <c r="AG300" s="247"/>
      <c r="AH300" s="247"/>
      <c r="AI300" s="247"/>
      <c r="AJ300" s="247"/>
      <c r="AK300" s="247"/>
      <c r="AL300" s="247"/>
      <c r="AM300" s="247"/>
      <c r="AN300" s="247"/>
      <c r="AO300" s="247"/>
      <c r="AP300" s="247"/>
      <c r="AQ300" s="247"/>
      <c r="AR300" s="247"/>
      <c r="AS300" s="247"/>
      <c r="AT300" s="285"/>
      <c r="AU300" s="247"/>
      <c r="AV300" s="247"/>
      <c r="AW300" s="247"/>
      <c r="AX300" s="247"/>
      <c r="AY300" s="247"/>
      <c r="AZ300" s="247"/>
      <c r="BA300" s="247"/>
      <c r="BB300" s="247"/>
      <c r="BC300" s="247"/>
      <c r="BD300" s="247"/>
      <c r="BE300" s="247"/>
      <c r="BF300" s="247"/>
      <c r="BG300" s="237"/>
      <c r="BH300" s="243"/>
      <c r="BI300" s="247"/>
      <c r="BJ300" s="285"/>
      <c r="BK300" s="247"/>
      <c r="BL300" s="247"/>
      <c r="BM300" s="247"/>
      <c r="BN300" s="247"/>
      <c r="BO300" s="247"/>
      <c r="BP300" s="247"/>
      <c r="BQ300" s="247"/>
      <c r="BR300" s="247"/>
      <c r="BS300" s="247"/>
      <c r="BT300" s="247"/>
      <c r="BU300" s="247"/>
      <c r="BV300" s="247"/>
    </row>
    <row r="301" spans="9:74" ht="15.5" x14ac:dyDescent="0.35">
      <c r="L301" s="237"/>
      <c r="M301" s="243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38"/>
      <c r="AC301" s="243"/>
      <c r="AD301" s="243"/>
      <c r="AE301" s="285"/>
      <c r="AF301" s="247"/>
      <c r="AG301" s="247"/>
      <c r="AH301" s="247"/>
      <c r="AI301" s="247"/>
      <c r="AJ301" s="247"/>
      <c r="AK301" s="247"/>
      <c r="AL301" s="247"/>
      <c r="AM301" s="247"/>
      <c r="AN301" s="247"/>
      <c r="AO301" s="247"/>
      <c r="AP301" s="247"/>
      <c r="AQ301" s="247"/>
      <c r="AR301" s="247"/>
      <c r="AS301" s="247"/>
      <c r="AT301" s="285"/>
      <c r="AU301" s="247"/>
      <c r="AV301" s="247"/>
      <c r="AW301" s="247"/>
      <c r="AX301" s="247"/>
      <c r="AY301" s="247"/>
      <c r="AZ301" s="247"/>
      <c r="BA301" s="247"/>
      <c r="BB301" s="247"/>
      <c r="BC301" s="247"/>
      <c r="BD301" s="247"/>
      <c r="BE301" s="247"/>
      <c r="BF301" s="247"/>
      <c r="BG301" s="237"/>
      <c r="BH301" s="243"/>
      <c r="BI301" s="247"/>
      <c r="BJ301" s="285"/>
      <c r="BK301" s="247"/>
      <c r="BL301" s="247"/>
      <c r="BM301" s="247"/>
      <c r="BN301" s="247"/>
      <c r="BO301" s="247"/>
      <c r="BP301" s="247"/>
      <c r="BQ301" s="247"/>
      <c r="BR301" s="247"/>
      <c r="BS301" s="247"/>
      <c r="BT301" s="247"/>
      <c r="BU301" s="247"/>
      <c r="BV301" s="247"/>
    </row>
    <row r="302" spans="9:74" ht="15.5" x14ac:dyDescent="0.35">
      <c r="L302" s="237"/>
      <c r="M302" s="243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38"/>
      <c r="AC302" s="243"/>
      <c r="AD302" s="243"/>
      <c r="AE302" s="285"/>
      <c r="AF302" s="247"/>
      <c r="AG302" s="247"/>
      <c r="AH302" s="247"/>
      <c r="AI302" s="247"/>
      <c r="AJ302" s="247"/>
      <c r="AK302" s="247"/>
      <c r="AL302" s="247"/>
      <c r="AM302" s="247"/>
      <c r="AN302" s="247"/>
      <c r="AO302" s="247"/>
      <c r="AP302" s="247"/>
      <c r="AQ302" s="247"/>
      <c r="AR302" s="247"/>
      <c r="AS302" s="247"/>
      <c r="AT302" s="285"/>
      <c r="AU302" s="247"/>
      <c r="AV302" s="247"/>
      <c r="AW302" s="247"/>
      <c r="AX302" s="247"/>
      <c r="AY302" s="247"/>
      <c r="AZ302" s="247"/>
      <c r="BA302" s="247"/>
      <c r="BB302" s="247"/>
      <c r="BC302" s="247"/>
      <c r="BD302" s="247"/>
      <c r="BE302" s="247"/>
      <c r="BF302" s="247"/>
      <c r="BG302" s="237"/>
      <c r="BH302" s="243"/>
      <c r="BI302" s="247"/>
      <c r="BJ302" s="285"/>
      <c r="BK302" s="247"/>
      <c r="BL302" s="247"/>
      <c r="BM302" s="247"/>
      <c r="BN302" s="247"/>
      <c r="BO302" s="247"/>
      <c r="BP302" s="247"/>
      <c r="BQ302" s="247"/>
      <c r="BR302" s="247"/>
      <c r="BS302" s="247"/>
      <c r="BT302" s="247"/>
      <c r="BU302" s="247"/>
      <c r="BV302" s="247"/>
    </row>
    <row r="303" spans="9:74" ht="15.5" x14ac:dyDescent="0.35">
      <c r="L303" s="237"/>
      <c r="M303" s="243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38"/>
      <c r="AC303" s="243"/>
      <c r="AD303" s="243"/>
      <c r="AE303" s="285"/>
      <c r="AF303" s="247"/>
      <c r="AG303" s="247"/>
      <c r="AH303" s="247"/>
      <c r="AI303" s="247"/>
      <c r="AJ303" s="247"/>
      <c r="AK303" s="247"/>
      <c r="AL303" s="247"/>
      <c r="AM303" s="247"/>
      <c r="AN303" s="247"/>
      <c r="AO303" s="247"/>
      <c r="AP303" s="247"/>
      <c r="AQ303" s="247"/>
      <c r="AR303" s="247"/>
      <c r="AS303" s="247"/>
      <c r="AT303" s="285"/>
      <c r="AU303" s="247"/>
      <c r="AV303" s="247"/>
      <c r="AW303" s="247"/>
      <c r="AX303" s="247"/>
      <c r="AY303" s="247"/>
      <c r="AZ303" s="247"/>
      <c r="BA303" s="247"/>
      <c r="BB303" s="247"/>
      <c r="BC303" s="247"/>
      <c r="BD303" s="247"/>
      <c r="BE303" s="247"/>
      <c r="BF303" s="247"/>
      <c r="BG303" s="237"/>
      <c r="BH303" s="243"/>
      <c r="BI303" s="247"/>
      <c r="BJ303" s="285"/>
      <c r="BK303" s="247"/>
      <c r="BL303" s="247"/>
      <c r="BM303" s="247"/>
      <c r="BN303" s="247"/>
      <c r="BO303" s="247"/>
      <c r="BP303" s="247"/>
      <c r="BQ303" s="247"/>
      <c r="BR303" s="247"/>
      <c r="BS303" s="247"/>
      <c r="BT303" s="247"/>
      <c r="BU303" s="247"/>
      <c r="BV303" s="247"/>
    </row>
    <row r="304" spans="9:74" ht="15.5" x14ac:dyDescent="0.35">
      <c r="L304" s="237"/>
      <c r="M304" s="243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38"/>
      <c r="AC304" s="243"/>
      <c r="AD304" s="243"/>
      <c r="AE304" s="285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  <c r="AT304" s="285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  <c r="BG304" s="237"/>
      <c r="BH304" s="243"/>
      <c r="BI304" s="247"/>
      <c r="BJ304" s="285"/>
      <c r="BK304" s="247"/>
      <c r="BL304" s="247"/>
      <c r="BM304" s="247"/>
      <c r="BN304" s="247"/>
      <c r="BO304" s="247"/>
      <c r="BP304" s="247"/>
      <c r="BQ304" s="247"/>
      <c r="BR304" s="247"/>
      <c r="BS304" s="247"/>
      <c r="BT304" s="247"/>
      <c r="BU304" s="247"/>
      <c r="BV304" s="247"/>
    </row>
    <row r="305" spans="12:74" ht="15.5" x14ac:dyDescent="0.35">
      <c r="L305" s="237"/>
      <c r="M305" s="243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38"/>
      <c r="AC305" s="243"/>
      <c r="AD305" s="243"/>
      <c r="AE305" s="285"/>
      <c r="AF305" s="247"/>
      <c r="AG305" s="247"/>
      <c r="AH305" s="247"/>
      <c r="AI305" s="247"/>
      <c r="AJ305" s="247"/>
      <c r="AK305" s="247"/>
      <c r="AL305" s="247"/>
      <c r="AM305" s="247"/>
      <c r="AN305" s="247"/>
      <c r="AO305" s="247"/>
      <c r="AP305" s="247"/>
      <c r="AQ305" s="247"/>
      <c r="AR305" s="247"/>
      <c r="AS305" s="247"/>
      <c r="AT305" s="285"/>
      <c r="AU305" s="247"/>
      <c r="AV305" s="247"/>
      <c r="AW305" s="247"/>
      <c r="AX305" s="247"/>
      <c r="AY305" s="247"/>
      <c r="AZ305" s="247"/>
      <c r="BA305" s="247"/>
      <c r="BB305" s="247"/>
      <c r="BC305" s="247"/>
      <c r="BD305" s="247"/>
      <c r="BE305" s="247"/>
      <c r="BF305" s="247"/>
      <c r="BG305" s="237"/>
      <c r="BH305" s="243"/>
      <c r="BI305" s="247"/>
      <c r="BJ305" s="285"/>
      <c r="BK305" s="247"/>
      <c r="BL305" s="247"/>
      <c r="BM305" s="247"/>
      <c r="BN305" s="247"/>
      <c r="BO305" s="247"/>
      <c r="BP305" s="247"/>
      <c r="BQ305" s="247"/>
      <c r="BR305" s="247"/>
      <c r="BS305" s="247"/>
      <c r="BT305" s="247"/>
      <c r="BU305" s="247"/>
      <c r="BV305" s="247"/>
    </row>
    <row r="306" spans="12:74" ht="15.5" x14ac:dyDescent="0.35">
      <c r="L306" s="237"/>
      <c r="M306" s="243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38"/>
      <c r="AC306" s="243"/>
      <c r="AD306" s="243"/>
      <c r="AE306" s="285"/>
      <c r="AF306" s="247"/>
      <c r="AG306" s="247"/>
      <c r="AH306" s="247"/>
      <c r="AI306" s="247"/>
      <c r="AJ306" s="247"/>
      <c r="AK306" s="247"/>
      <c r="AL306" s="247"/>
      <c r="AM306" s="247"/>
      <c r="AN306" s="247"/>
      <c r="AO306" s="247"/>
      <c r="AP306" s="247"/>
      <c r="AQ306" s="247"/>
      <c r="AR306" s="247"/>
      <c r="AS306" s="247"/>
      <c r="AT306" s="285"/>
      <c r="AU306" s="247"/>
      <c r="AV306" s="247"/>
      <c r="AW306" s="247"/>
      <c r="AX306" s="247"/>
      <c r="AY306" s="247"/>
      <c r="AZ306" s="247"/>
      <c r="BA306" s="247"/>
      <c r="BB306" s="247"/>
      <c r="BC306" s="247"/>
      <c r="BD306" s="247"/>
      <c r="BE306" s="247"/>
      <c r="BF306" s="247"/>
      <c r="BG306" s="237"/>
      <c r="BH306" s="243"/>
      <c r="BI306" s="247"/>
      <c r="BJ306" s="285"/>
      <c r="BK306" s="247"/>
      <c r="BL306" s="247"/>
      <c r="BM306" s="247"/>
      <c r="BN306" s="247"/>
      <c r="BO306" s="247"/>
      <c r="BP306" s="247"/>
      <c r="BQ306" s="247"/>
      <c r="BR306" s="247"/>
      <c r="BS306" s="247"/>
      <c r="BT306" s="247"/>
      <c r="BU306" s="247"/>
      <c r="BV306" s="247"/>
    </row>
    <row r="307" spans="12:74" ht="15.5" x14ac:dyDescent="0.35">
      <c r="L307" s="237"/>
      <c r="M307" s="243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38"/>
      <c r="AC307" s="243"/>
      <c r="AD307" s="243"/>
      <c r="AE307" s="285"/>
      <c r="AF307" s="247"/>
      <c r="AG307" s="247"/>
      <c r="AH307" s="247"/>
      <c r="AI307" s="247"/>
      <c r="AJ307" s="247"/>
      <c r="AK307" s="247"/>
      <c r="AL307" s="247"/>
      <c r="AM307" s="247"/>
      <c r="AN307" s="247"/>
      <c r="AO307" s="247"/>
      <c r="AP307" s="247"/>
      <c r="AQ307" s="247"/>
      <c r="AR307" s="247"/>
      <c r="AS307" s="247"/>
      <c r="AT307" s="285"/>
      <c r="AU307" s="247"/>
      <c r="AV307" s="247"/>
      <c r="AW307" s="247"/>
      <c r="AX307" s="247"/>
      <c r="AY307" s="247"/>
      <c r="AZ307" s="247"/>
      <c r="BA307" s="247"/>
      <c r="BB307" s="247"/>
      <c r="BC307" s="247"/>
      <c r="BD307" s="247"/>
      <c r="BE307" s="247"/>
      <c r="BF307" s="247"/>
      <c r="BG307" s="237"/>
      <c r="BH307" s="243"/>
      <c r="BI307" s="247"/>
      <c r="BJ307" s="285"/>
      <c r="BK307" s="247"/>
      <c r="BL307" s="247"/>
      <c r="BM307" s="247"/>
      <c r="BN307" s="247"/>
      <c r="BO307" s="247"/>
      <c r="BP307" s="247"/>
      <c r="BQ307" s="247"/>
      <c r="BR307" s="247"/>
      <c r="BS307" s="247"/>
      <c r="BT307" s="247"/>
      <c r="BU307" s="247"/>
      <c r="BV307" s="247"/>
    </row>
    <row r="308" spans="12:74" ht="15.5" x14ac:dyDescent="0.35">
      <c r="L308" s="237"/>
      <c r="M308" s="243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38"/>
      <c r="AC308" s="243"/>
      <c r="AD308" s="243"/>
      <c r="AE308" s="285"/>
      <c r="AF308" s="247"/>
      <c r="AG308" s="247"/>
      <c r="AH308" s="247"/>
      <c r="AI308" s="247"/>
      <c r="AJ308" s="247"/>
      <c r="AK308" s="247"/>
      <c r="AL308" s="247"/>
      <c r="AM308" s="247"/>
      <c r="AN308" s="247"/>
      <c r="AO308" s="247"/>
      <c r="AP308" s="247"/>
      <c r="AQ308" s="247"/>
      <c r="AR308" s="247"/>
      <c r="AS308" s="247"/>
      <c r="AT308" s="285"/>
      <c r="AU308" s="247"/>
      <c r="AV308" s="247"/>
      <c r="AW308" s="247"/>
      <c r="AX308" s="247"/>
      <c r="AY308" s="247"/>
      <c r="AZ308" s="247"/>
      <c r="BA308" s="247"/>
      <c r="BB308" s="247"/>
      <c r="BC308" s="247"/>
      <c r="BD308" s="247"/>
      <c r="BE308" s="247"/>
      <c r="BF308" s="247"/>
      <c r="BG308" s="237"/>
      <c r="BH308" s="243"/>
      <c r="BI308" s="247"/>
      <c r="BJ308" s="285"/>
      <c r="BK308" s="247"/>
      <c r="BL308" s="247"/>
      <c r="BM308" s="247"/>
      <c r="BN308" s="247"/>
      <c r="BO308" s="247"/>
      <c r="BP308" s="247"/>
      <c r="BQ308" s="247"/>
      <c r="BR308" s="247"/>
      <c r="BS308" s="247"/>
      <c r="BT308" s="247"/>
      <c r="BU308" s="247"/>
      <c r="BV308" s="247"/>
    </row>
    <row r="309" spans="12:74" ht="15.5" x14ac:dyDescent="0.35">
      <c r="L309" s="237"/>
      <c r="M309" s="243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38"/>
      <c r="AC309" s="243"/>
      <c r="AD309" s="243"/>
      <c r="AE309" s="285"/>
      <c r="AF309" s="247"/>
      <c r="AG309" s="247"/>
      <c r="AH309" s="247"/>
      <c r="AI309" s="247"/>
      <c r="AJ309" s="247"/>
      <c r="AK309" s="247"/>
      <c r="AL309" s="247"/>
      <c r="AM309" s="247"/>
      <c r="AN309" s="247"/>
      <c r="AO309" s="247"/>
      <c r="AP309" s="247"/>
      <c r="AQ309" s="247"/>
      <c r="AR309" s="247"/>
      <c r="AS309" s="247"/>
      <c r="AT309" s="285"/>
      <c r="AU309" s="247"/>
      <c r="AV309" s="247"/>
      <c r="AW309" s="247"/>
      <c r="AX309" s="247"/>
      <c r="AY309" s="247"/>
      <c r="AZ309" s="247"/>
      <c r="BA309" s="247"/>
      <c r="BB309" s="247"/>
      <c r="BC309" s="247"/>
      <c r="BD309" s="247"/>
      <c r="BE309" s="247"/>
      <c r="BF309" s="247"/>
      <c r="BG309" s="237"/>
      <c r="BH309" s="243"/>
      <c r="BI309" s="247"/>
      <c r="BJ309" s="285"/>
      <c r="BK309" s="247"/>
      <c r="BL309" s="247"/>
      <c r="BM309" s="247"/>
      <c r="BN309" s="247"/>
      <c r="BO309" s="247"/>
      <c r="BP309" s="247"/>
      <c r="BQ309" s="247"/>
      <c r="BR309" s="247"/>
      <c r="BS309" s="247"/>
      <c r="BT309" s="247"/>
      <c r="BU309" s="247"/>
      <c r="BV309" s="247"/>
    </row>
    <row r="310" spans="12:74" ht="15.5" x14ac:dyDescent="0.35">
      <c r="L310" s="237"/>
      <c r="M310" s="243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38"/>
      <c r="AC310" s="243"/>
      <c r="AD310" s="243"/>
      <c r="AE310" s="285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  <c r="AT310" s="285"/>
      <c r="AU310" s="247"/>
      <c r="AV310" s="247"/>
      <c r="AW310" s="247"/>
      <c r="AX310" s="247"/>
      <c r="AY310" s="247"/>
      <c r="AZ310" s="247"/>
      <c r="BA310" s="247"/>
      <c r="BB310" s="247"/>
      <c r="BC310" s="247"/>
      <c r="BD310" s="247"/>
      <c r="BE310" s="247"/>
      <c r="BF310" s="247"/>
      <c r="BG310" s="237"/>
      <c r="BH310" s="243"/>
      <c r="BI310" s="247"/>
      <c r="BJ310" s="285"/>
      <c r="BK310" s="247"/>
      <c r="BL310" s="247"/>
      <c r="BM310" s="247"/>
      <c r="BN310" s="247"/>
      <c r="BO310" s="247"/>
      <c r="BP310" s="247"/>
      <c r="BQ310" s="247"/>
      <c r="BR310" s="247"/>
      <c r="BS310" s="247"/>
      <c r="BT310" s="247"/>
      <c r="BU310" s="247"/>
      <c r="BV310" s="247"/>
    </row>
    <row r="311" spans="12:74" ht="15.5" x14ac:dyDescent="0.35">
      <c r="L311" s="237"/>
      <c r="M311" s="243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38"/>
      <c r="AC311" s="243"/>
      <c r="AD311" s="243"/>
      <c r="AE311" s="285"/>
      <c r="AF311" s="247"/>
      <c r="AG311" s="247"/>
      <c r="AH311" s="247"/>
      <c r="AI311" s="247"/>
      <c r="AJ311" s="247"/>
      <c r="AK311" s="247"/>
      <c r="AL311" s="247"/>
      <c r="AM311" s="247"/>
      <c r="AN311" s="247"/>
      <c r="AO311" s="247"/>
      <c r="AP311" s="247"/>
      <c r="AQ311" s="247"/>
      <c r="AR311" s="247"/>
      <c r="AS311" s="247"/>
      <c r="AT311" s="285"/>
      <c r="AU311" s="247"/>
      <c r="AV311" s="247"/>
      <c r="AW311" s="247"/>
      <c r="AX311" s="247"/>
      <c r="AY311" s="247"/>
      <c r="AZ311" s="247"/>
      <c r="BA311" s="247"/>
      <c r="BB311" s="247"/>
      <c r="BC311" s="247"/>
      <c r="BD311" s="247"/>
      <c r="BE311" s="247"/>
      <c r="BF311" s="247"/>
      <c r="BG311" s="237"/>
      <c r="BH311" s="243"/>
      <c r="BI311" s="247"/>
      <c r="BJ311" s="285"/>
      <c r="BK311" s="247"/>
      <c r="BL311" s="247"/>
      <c r="BM311" s="247"/>
      <c r="BN311" s="247"/>
      <c r="BO311" s="247"/>
      <c r="BP311" s="247"/>
      <c r="BQ311" s="247"/>
      <c r="BR311" s="247"/>
      <c r="BS311" s="247"/>
      <c r="BT311" s="247"/>
      <c r="BU311" s="247"/>
      <c r="BV311" s="247"/>
    </row>
    <row r="312" spans="12:74" ht="15.5" x14ac:dyDescent="0.35">
      <c r="L312" s="237"/>
      <c r="M312" s="243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38"/>
      <c r="AC312" s="243"/>
      <c r="AD312" s="243"/>
      <c r="AE312" s="285"/>
      <c r="AF312" s="247"/>
      <c r="AG312" s="247"/>
      <c r="AH312" s="247"/>
      <c r="AI312" s="247"/>
      <c r="AJ312" s="247"/>
      <c r="AK312" s="247"/>
      <c r="AL312" s="247"/>
      <c r="AM312" s="247"/>
      <c r="AN312" s="247"/>
      <c r="AO312" s="247"/>
      <c r="AP312" s="247"/>
      <c r="AQ312" s="247"/>
      <c r="AR312" s="247"/>
      <c r="AS312" s="247"/>
      <c r="AT312" s="285"/>
      <c r="AU312" s="247"/>
      <c r="AV312" s="247"/>
      <c r="AW312" s="247"/>
      <c r="AX312" s="247"/>
      <c r="AY312" s="247"/>
      <c r="AZ312" s="247"/>
      <c r="BA312" s="247"/>
      <c r="BB312" s="247"/>
      <c r="BC312" s="247"/>
      <c r="BD312" s="247"/>
      <c r="BE312" s="247"/>
      <c r="BF312" s="247"/>
      <c r="BG312" s="237"/>
      <c r="BH312" s="243"/>
      <c r="BI312" s="247"/>
      <c r="BJ312" s="285"/>
      <c r="BK312" s="247"/>
      <c r="BL312" s="247"/>
      <c r="BM312" s="247"/>
      <c r="BN312" s="247"/>
      <c r="BO312" s="247"/>
      <c r="BP312" s="247"/>
      <c r="BQ312" s="247"/>
      <c r="BR312" s="247"/>
      <c r="BS312" s="247"/>
      <c r="BT312" s="247"/>
      <c r="BU312" s="247"/>
      <c r="BV312" s="247"/>
    </row>
    <row r="313" spans="12:74" ht="15.5" x14ac:dyDescent="0.35">
      <c r="L313" s="237"/>
      <c r="M313" s="243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38"/>
      <c r="AC313" s="243"/>
      <c r="AD313" s="243"/>
      <c r="AE313" s="285"/>
      <c r="AF313" s="247"/>
      <c r="AG313" s="247"/>
      <c r="AH313" s="247"/>
      <c r="AI313" s="247"/>
      <c r="AJ313" s="247"/>
      <c r="AK313" s="247"/>
      <c r="AL313" s="247"/>
      <c r="AM313" s="247"/>
      <c r="AN313" s="247"/>
      <c r="AO313" s="247"/>
      <c r="AP313" s="247"/>
      <c r="AQ313" s="247"/>
      <c r="AR313" s="247"/>
      <c r="AS313" s="247"/>
      <c r="AT313" s="285"/>
      <c r="AU313" s="247"/>
      <c r="AV313" s="247"/>
      <c r="AW313" s="247"/>
      <c r="AX313" s="247"/>
      <c r="AY313" s="247"/>
      <c r="AZ313" s="247"/>
      <c r="BA313" s="247"/>
      <c r="BB313" s="247"/>
      <c r="BC313" s="247"/>
      <c r="BD313" s="247"/>
      <c r="BE313" s="247"/>
      <c r="BF313" s="247"/>
      <c r="BG313" s="237"/>
      <c r="BH313" s="243"/>
      <c r="BI313" s="247"/>
      <c r="BJ313" s="285"/>
      <c r="BK313" s="247"/>
      <c r="BL313" s="247"/>
      <c r="BM313" s="247"/>
      <c r="BN313" s="247"/>
      <c r="BO313" s="247"/>
      <c r="BP313" s="247"/>
      <c r="BQ313" s="247"/>
      <c r="BR313" s="247"/>
      <c r="BS313" s="247"/>
      <c r="BT313" s="247"/>
      <c r="BU313" s="247"/>
      <c r="BV313" s="247"/>
    </row>
    <row r="314" spans="12:74" ht="15.5" x14ac:dyDescent="0.35">
      <c r="L314" s="237"/>
      <c r="M314" s="243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38"/>
      <c r="AC314" s="243"/>
      <c r="AD314" s="243"/>
      <c r="AE314" s="285"/>
      <c r="AF314" s="247"/>
      <c r="AG314" s="247"/>
      <c r="AH314" s="247"/>
      <c r="AI314" s="247"/>
      <c r="AJ314" s="247"/>
      <c r="AK314" s="247"/>
      <c r="AL314" s="247"/>
      <c r="AM314" s="247"/>
      <c r="AN314" s="247"/>
      <c r="AO314" s="247"/>
      <c r="AP314" s="247"/>
      <c r="AQ314" s="247"/>
      <c r="AR314" s="247"/>
      <c r="AS314" s="247"/>
      <c r="AT314" s="285"/>
      <c r="AU314" s="247"/>
      <c r="AV314" s="247"/>
      <c r="AW314" s="247"/>
      <c r="AX314" s="247"/>
      <c r="AY314" s="247"/>
      <c r="AZ314" s="247"/>
      <c r="BA314" s="247"/>
      <c r="BB314" s="247"/>
      <c r="BC314" s="247"/>
      <c r="BD314" s="247"/>
      <c r="BE314" s="247"/>
      <c r="BF314" s="247"/>
      <c r="BG314" s="237"/>
      <c r="BH314" s="243"/>
      <c r="BI314" s="247"/>
      <c r="BJ314" s="285"/>
      <c r="BK314" s="247"/>
      <c r="BL314" s="247"/>
      <c r="BM314" s="247"/>
      <c r="BN314" s="247"/>
      <c r="BO314" s="247"/>
      <c r="BP314" s="247"/>
      <c r="BQ314" s="247"/>
      <c r="BR314" s="247"/>
      <c r="BS314" s="247"/>
      <c r="BT314" s="247"/>
      <c r="BU314" s="247"/>
      <c r="BV314" s="247"/>
    </row>
    <row r="315" spans="12:74" ht="15.5" x14ac:dyDescent="0.35">
      <c r="L315" s="237"/>
      <c r="M315" s="243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38"/>
      <c r="AC315" s="243"/>
      <c r="AD315" s="243"/>
      <c r="AE315" s="285"/>
      <c r="AF315" s="247"/>
      <c r="AG315" s="247"/>
      <c r="AH315" s="247"/>
      <c r="AI315" s="247"/>
      <c r="AJ315" s="247"/>
      <c r="AK315" s="247"/>
      <c r="AL315" s="247"/>
      <c r="AM315" s="247"/>
      <c r="AN315" s="247"/>
      <c r="AO315" s="247"/>
      <c r="AP315" s="247"/>
      <c r="AQ315" s="247"/>
      <c r="AR315" s="247"/>
      <c r="AS315" s="247"/>
      <c r="AT315" s="285"/>
      <c r="AU315" s="247"/>
      <c r="AV315" s="247"/>
      <c r="AW315" s="247"/>
      <c r="AX315" s="247"/>
      <c r="AY315" s="247"/>
      <c r="AZ315" s="247"/>
      <c r="BA315" s="247"/>
      <c r="BB315" s="247"/>
      <c r="BC315" s="247"/>
      <c r="BD315" s="247"/>
      <c r="BE315" s="247"/>
      <c r="BF315" s="247"/>
      <c r="BG315" s="237"/>
      <c r="BH315" s="243"/>
      <c r="BI315" s="247"/>
      <c r="BJ315" s="285"/>
      <c r="BK315" s="247"/>
      <c r="BL315" s="247"/>
      <c r="BM315" s="247"/>
      <c r="BN315" s="247"/>
      <c r="BO315" s="247"/>
      <c r="BP315" s="247"/>
      <c r="BQ315" s="247"/>
      <c r="BR315" s="247"/>
      <c r="BS315" s="247"/>
      <c r="BT315" s="247"/>
      <c r="BU315" s="247"/>
      <c r="BV315" s="247"/>
    </row>
    <row r="316" spans="12:74" ht="15.5" x14ac:dyDescent="0.35">
      <c r="L316" s="237"/>
      <c r="M316" s="243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38"/>
      <c r="AC316" s="243"/>
      <c r="AD316" s="243"/>
      <c r="AE316" s="285"/>
      <c r="AF316" s="247"/>
      <c r="AG316" s="247"/>
      <c r="AH316" s="247"/>
      <c r="AI316" s="247"/>
      <c r="AJ316" s="247"/>
      <c r="AK316" s="247"/>
      <c r="AL316" s="247"/>
      <c r="AM316" s="247"/>
      <c r="AN316" s="247"/>
      <c r="AO316" s="247"/>
      <c r="AP316" s="247"/>
      <c r="AQ316" s="247"/>
      <c r="AR316" s="247"/>
      <c r="AS316" s="247"/>
      <c r="AT316" s="285"/>
      <c r="AU316" s="247"/>
      <c r="AV316" s="247"/>
      <c r="AW316" s="247"/>
      <c r="AX316" s="247"/>
      <c r="AY316" s="247"/>
      <c r="AZ316" s="247"/>
      <c r="BA316" s="247"/>
      <c r="BB316" s="247"/>
      <c r="BC316" s="247"/>
      <c r="BD316" s="247"/>
      <c r="BE316" s="247"/>
      <c r="BF316" s="247"/>
      <c r="BG316" s="237"/>
      <c r="BH316" s="243"/>
      <c r="BI316" s="247"/>
      <c r="BJ316" s="285"/>
      <c r="BK316" s="247"/>
      <c r="BL316" s="247"/>
      <c r="BM316" s="247"/>
      <c r="BN316" s="247"/>
      <c r="BO316" s="247"/>
      <c r="BP316" s="247"/>
      <c r="BQ316" s="247"/>
      <c r="BR316" s="247"/>
      <c r="BS316" s="247"/>
      <c r="BT316" s="247"/>
      <c r="BU316" s="247"/>
      <c r="BV316" s="247"/>
    </row>
    <row r="317" spans="12:74" ht="15.5" x14ac:dyDescent="0.35">
      <c r="L317" s="237"/>
      <c r="M317" s="243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38"/>
      <c r="AC317" s="243"/>
      <c r="AD317" s="243"/>
      <c r="AE317" s="285"/>
      <c r="AF317" s="247"/>
      <c r="AG317" s="247"/>
      <c r="AH317" s="247"/>
      <c r="AI317" s="247"/>
      <c r="AJ317" s="247"/>
      <c r="AK317" s="247"/>
      <c r="AL317" s="247"/>
      <c r="AM317" s="247"/>
      <c r="AN317" s="247"/>
      <c r="AO317" s="247"/>
      <c r="AP317" s="247"/>
      <c r="AQ317" s="247"/>
      <c r="AR317" s="247"/>
      <c r="AS317" s="247"/>
      <c r="AT317" s="285"/>
      <c r="AU317" s="247"/>
      <c r="AV317" s="247"/>
      <c r="AW317" s="247"/>
      <c r="AX317" s="247"/>
      <c r="AY317" s="247"/>
      <c r="AZ317" s="247"/>
      <c r="BA317" s="247"/>
      <c r="BB317" s="247"/>
      <c r="BC317" s="247"/>
      <c r="BD317" s="247"/>
      <c r="BE317" s="247"/>
      <c r="BF317" s="247"/>
      <c r="BG317" s="237"/>
      <c r="BH317" s="243"/>
      <c r="BI317" s="247"/>
      <c r="BJ317" s="285"/>
      <c r="BK317" s="247"/>
      <c r="BL317" s="247"/>
      <c r="BM317" s="247"/>
      <c r="BN317" s="247"/>
      <c r="BO317" s="247"/>
      <c r="BP317" s="247"/>
      <c r="BQ317" s="247"/>
      <c r="BR317" s="247"/>
      <c r="BS317" s="247"/>
      <c r="BT317" s="247"/>
      <c r="BU317" s="247"/>
      <c r="BV317" s="247"/>
    </row>
    <row r="318" spans="12:74" ht="15.5" x14ac:dyDescent="0.35">
      <c r="L318" s="237"/>
      <c r="M318" s="243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38"/>
      <c r="AC318" s="243"/>
      <c r="AD318" s="243"/>
      <c r="AE318" s="285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  <c r="AT318" s="285"/>
      <c r="AU318" s="247"/>
      <c r="AV318" s="247"/>
      <c r="AW318" s="247"/>
      <c r="AX318" s="247"/>
      <c r="AY318" s="247"/>
      <c r="AZ318" s="247"/>
      <c r="BA318" s="247"/>
      <c r="BB318" s="247"/>
      <c r="BC318" s="247"/>
      <c r="BD318" s="247"/>
      <c r="BE318" s="247"/>
      <c r="BF318" s="247"/>
      <c r="BG318" s="237"/>
      <c r="BH318" s="243"/>
      <c r="BI318" s="247"/>
      <c r="BJ318" s="285"/>
      <c r="BK318" s="247"/>
      <c r="BL318" s="247"/>
      <c r="BM318" s="247"/>
      <c r="BN318" s="247"/>
      <c r="BO318" s="247"/>
      <c r="BP318" s="247"/>
      <c r="BQ318" s="247"/>
      <c r="BR318" s="247"/>
      <c r="BS318" s="247"/>
      <c r="BT318" s="247"/>
      <c r="BU318" s="247"/>
      <c r="BV318" s="247"/>
    </row>
    <row r="319" spans="12:74" ht="15.5" x14ac:dyDescent="0.35">
      <c r="L319" s="237"/>
      <c r="M319" s="243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38"/>
      <c r="AC319" s="243"/>
      <c r="AD319" s="243"/>
      <c r="AE319" s="285"/>
      <c r="AF319" s="247"/>
      <c r="AG319" s="247"/>
      <c r="AH319" s="247"/>
      <c r="AI319" s="247"/>
      <c r="AJ319" s="247"/>
      <c r="AK319" s="247"/>
      <c r="AL319" s="247"/>
      <c r="AM319" s="247"/>
      <c r="AN319" s="247"/>
      <c r="AO319" s="247"/>
      <c r="AP319" s="247"/>
      <c r="AQ319" s="247"/>
      <c r="AR319" s="247"/>
      <c r="AS319" s="247"/>
      <c r="AT319" s="285"/>
      <c r="AU319" s="247"/>
      <c r="AV319" s="247"/>
      <c r="AW319" s="247"/>
      <c r="AX319" s="247"/>
      <c r="AY319" s="247"/>
      <c r="AZ319" s="247"/>
      <c r="BA319" s="247"/>
      <c r="BB319" s="247"/>
      <c r="BC319" s="247"/>
      <c r="BD319" s="247"/>
      <c r="BE319" s="247"/>
      <c r="BF319" s="247"/>
      <c r="BG319" s="237"/>
      <c r="BH319" s="243"/>
      <c r="BI319" s="247"/>
      <c r="BJ319" s="285"/>
      <c r="BK319" s="247"/>
      <c r="BL319" s="247"/>
      <c r="BM319" s="247"/>
      <c r="BN319" s="247"/>
      <c r="BO319" s="247"/>
      <c r="BP319" s="247"/>
      <c r="BQ319" s="247"/>
      <c r="BR319" s="247"/>
      <c r="BS319" s="247"/>
      <c r="BT319" s="247"/>
      <c r="BU319" s="247"/>
      <c r="BV319" s="247"/>
    </row>
    <row r="320" spans="12:74" ht="15.5" x14ac:dyDescent="0.35">
      <c r="L320" s="237"/>
      <c r="M320" s="243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38"/>
      <c r="AC320" s="243"/>
      <c r="AD320" s="243"/>
      <c r="AE320" s="285"/>
      <c r="AF320" s="247"/>
      <c r="AG320" s="247"/>
      <c r="AH320" s="247"/>
      <c r="AI320" s="247"/>
      <c r="AJ320" s="247"/>
      <c r="AK320" s="247"/>
      <c r="AL320" s="247"/>
      <c r="AM320" s="247"/>
      <c r="AN320" s="247"/>
      <c r="AO320" s="247"/>
      <c r="AP320" s="247"/>
      <c r="AQ320" s="247"/>
      <c r="AR320" s="247"/>
      <c r="AS320" s="247"/>
      <c r="AT320" s="285"/>
      <c r="AU320" s="247"/>
      <c r="AV320" s="247"/>
      <c r="AW320" s="247"/>
      <c r="AX320" s="247"/>
      <c r="AY320" s="247"/>
      <c r="AZ320" s="247"/>
      <c r="BA320" s="247"/>
      <c r="BB320" s="247"/>
      <c r="BC320" s="247"/>
      <c r="BD320" s="247"/>
      <c r="BE320" s="247"/>
      <c r="BF320" s="247"/>
      <c r="BG320" s="237"/>
      <c r="BH320" s="243"/>
      <c r="BI320" s="247"/>
      <c r="BJ320" s="285"/>
      <c r="BK320" s="247"/>
      <c r="BL320" s="247"/>
      <c r="BM320" s="247"/>
      <c r="BN320" s="247"/>
      <c r="BO320" s="247"/>
      <c r="BP320" s="247"/>
      <c r="BQ320" s="247"/>
      <c r="BR320" s="247"/>
      <c r="BS320" s="247"/>
      <c r="BT320" s="247"/>
      <c r="BU320" s="247"/>
      <c r="BV320" s="247"/>
    </row>
    <row r="321" spans="12:74" ht="15.5" x14ac:dyDescent="0.35">
      <c r="L321" s="237"/>
      <c r="M321" s="243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38"/>
      <c r="AC321" s="243"/>
      <c r="AD321" s="243"/>
      <c r="AE321" s="285"/>
      <c r="AF321" s="247"/>
      <c r="AG321" s="247"/>
      <c r="AH321" s="247"/>
      <c r="AI321" s="247"/>
      <c r="AJ321" s="247"/>
      <c r="AK321" s="247"/>
      <c r="AL321" s="247"/>
      <c r="AM321" s="247"/>
      <c r="AN321" s="247"/>
      <c r="AO321" s="247"/>
      <c r="AP321" s="247"/>
      <c r="AQ321" s="247"/>
      <c r="AR321" s="247"/>
      <c r="AS321" s="247"/>
      <c r="AT321" s="285"/>
      <c r="AU321" s="247"/>
      <c r="AV321" s="247"/>
      <c r="AW321" s="247"/>
      <c r="AX321" s="247"/>
      <c r="AY321" s="247"/>
      <c r="AZ321" s="247"/>
      <c r="BA321" s="247"/>
      <c r="BB321" s="247"/>
      <c r="BC321" s="247"/>
      <c r="BD321" s="247"/>
      <c r="BE321" s="247"/>
      <c r="BF321" s="247"/>
      <c r="BG321" s="237"/>
      <c r="BH321" s="243"/>
      <c r="BI321" s="247"/>
      <c r="BJ321" s="285"/>
      <c r="BK321" s="247"/>
      <c r="BL321" s="247"/>
      <c r="BM321" s="247"/>
      <c r="BN321" s="247"/>
      <c r="BO321" s="247"/>
      <c r="BP321" s="247"/>
      <c r="BQ321" s="247"/>
      <c r="BR321" s="247"/>
      <c r="BS321" s="247"/>
      <c r="BT321" s="247"/>
      <c r="BU321" s="247"/>
      <c r="BV321" s="247"/>
    </row>
    <row r="322" spans="12:74" ht="15.5" x14ac:dyDescent="0.35">
      <c r="L322" s="237"/>
      <c r="M322" s="243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38"/>
      <c r="AC322" s="243"/>
      <c r="AD322" s="243"/>
      <c r="AE322" s="285"/>
      <c r="AF322" s="247"/>
      <c r="AG322" s="247"/>
      <c r="AH322" s="247"/>
      <c r="AI322" s="247"/>
      <c r="AJ322" s="247"/>
      <c r="AK322" s="247"/>
      <c r="AL322" s="247"/>
      <c r="AM322" s="247"/>
      <c r="AN322" s="247"/>
      <c r="AO322" s="247"/>
      <c r="AP322" s="247"/>
      <c r="AQ322" s="247"/>
      <c r="AR322" s="247"/>
      <c r="AS322" s="247"/>
      <c r="AT322" s="285"/>
      <c r="AU322" s="247"/>
      <c r="AV322" s="247"/>
      <c r="AW322" s="247"/>
      <c r="AX322" s="247"/>
      <c r="AY322" s="247"/>
      <c r="AZ322" s="247"/>
      <c r="BA322" s="247"/>
      <c r="BB322" s="247"/>
      <c r="BC322" s="247"/>
      <c r="BD322" s="247"/>
      <c r="BE322" s="247"/>
      <c r="BF322" s="247"/>
      <c r="BG322" s="237"/>
      <c r="BH322" s="243"/>
      <c r="BI322" s="247"/>
      <c r="BJ322" s="285"/>
      <c r="BK322" s="247"/>
      <c r="BL322" s="247"/>
      <c r="BM322" s="247"/>
      <c r="BN322" s="247"/>
      <c r="BO322" s="247"/>
      <c r="BP322" s="247"/>
      <c r="BQ322" s="247"/>
      <c r="BR322" s="247"/>
      <c r="BS322" s="247"/>
      <c r="BT322" s="247"/>
      <c r="BU322" s="247"/>
      <c r="BV322" s="247"/>
    </row>
    <row r="323" spans="12:74" ht="15.5" x14ac:dyDescent="0.35">
      <c r="L323" s="237"/>
      <c r="M323" s="243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38"/>
      <c r="AC323" s="243"/>
      <c r="AD323" s="243"/>
      <c r="AE323" s="285"/>
      <c r="AF323" s="247"/>
      <c r="AG323" s="247"/>
      <c r="AH323" s="247"/>
      <c r="AI323" s="247"/>
      <c r="AJ323" s="247"/>
      <c r="AK323" s="247"/>
      <c r="AL323" s="247"/>
      <c r="AM323" s="247"/>
      <c r="AN323" s="247"/>
      <c r="AO323" s="247"/>
      <c r="AP323" s="247"/>
      <c r="AQ323" s="247"/>
      <c r="AR323" s="247"/>
      <c r="AS323" s="247"/>
      <c r="AT323" s="285"/>
      <c r="AU323" s="247"/>
      <c r="AV323" s="247"/>
      <c r="AW323" s="247"/>
      <c r="AX323" s="247"/>
      <c r="AY323" s="247"/>
      <c r="AZ323" s="247"/>
      <c r="BA323" s="247"/>
      <c r="BB323" s="247"/>
      <c r="BC323" s="247"/>
      <c r="BD323" s="247"/>
      <c r="BE323" s="247"/>
      <c r="BF323" s="247"/>
      <c r="BG323" s="237"/>
      <c r="BH323" s="243"/>
      <c r="BI323" s="247"/>
      <c r="BJ323" s="285"/>
      <c r="BK323" s="247"/>
      <c r="BL323" s="247"/>
      <c r="BM323" s="247"/>
      <c r="BN323" s="247"/>
      <c r="BO323" s="247"/>
      <c r="BP323" s="247"/>
      <c r="BQ323" s="247"/>
      <c r="BR323" s="247"/>
      <c r="BS323" s="247"/>
      <c r="BT323" s="247"/>
      <c r="BU323" s="247"/>
      <c r="BV323" s="247"/>
    </row>
    <row r="324" spans="12:74" ht="15.5" x14ac:dyDescent="0.35">
      <c r="L324" s="237"/>
      <c r="M324" s="243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38"/>
      <c r="AC324" s="243"/>
      <c r="AD324" s="243"/>
      <c r="AE324" s="285"/>
      <c r="AF324" s="247"/>
      <c r="AG324" s="247"/>
      <c r="AH324" s="247"/>
      <c r="AI324" s="247"/>
      <c r="AJ324" s="247"/>
      <c r="AK324" s="247"/>
      <c r="AL324" s="247"/>
      <c r="AM324" s="247"/>
      <c r="AN324" s="247"/>
      <c r="AO324" s="247"/>
      <c r="AP324" s="247"/>
      <c r="AQ324" s="247"/>
      <c r="AR324" s="247"/>
      <c r="AS324" s="247"/>
      <c r="AT324" s="285"/>
      <c r="AU324" s="247"/>
      <c r="AV324" s="247"/>
      <c r="AW324" s="247"/>
      <c r="AX324" s="247"/>
      <c r="AY324" s="247"/>
      <c r="AZ324" s="247"/>
      <c r="BA324" s="247"/>
      <c r="BB324" s="247"/>
      <c r="BC324" s="247"/>
      <c r="BD324" s="247"/>
      <c r="BE324" s="247"/>
      <c r="BF324" s="247"/>
      <c r="BG324" s="237"/>
      <c r="BH324" s="243"/>
      <c r="BI324" s="247"/>
      <c r="BJ324" s="285"/>
      <c r="BK324" s="247"/>
      <c r="BL324" s="247"/>
      <c r="BM324" s="247"/>
      <c r="BN324" s="247"/>
      <c r="BO324" s="247"/>
      <c r="BP324" s="247"/>
      <c r="BQ324" s="247"/>
      <c r="BR324" s="247"/>
      <c r="BS324" s="247"/>
      <c r="BT324" s="247"/>
      <c r="BU324" s="247"/>
      <c r="BV324" s="247"/>
    </row>
    <row r="325" spans="12:74" ht="15.5" x14ac:dyDescent="0.35">
      <c r="L325" s="237"/>
      <c r="M325" s="243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38"/>
      <c r="AC325" s="243"/>
      <c r="AD325" s="243"/>
      <c r="AE325" s="285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247"/>
      <c r="AR325" s="247"/>
      <c r="AS325" s="247"/>
      <c r="AT325" s="285"/>
      <c r="AU325" s="247"/>
      <c r="AV325" s="247"/>
      <c r="AW325" s="247"/>
      <c r="AX325" s="247"/>
      <c r="AY325" s="247"/>
      <c r="AZ325" s="247"/>
      <c r="BA325" s="247"/>
      <c r="BB325" s="247"/>
      <c r="BC325" s="247"/>
      <c r="BD325" s="247"/>
      <c r="BE325" s="247"/>
      <c r="BF325" s="247"/>
      <c r="BG325" s="237"/>
      <c r="BH325" s="243"/>
      <c r="BI325" s="247"/>
      <c r="BJ325" s="285"/>
      <c r="BK325" s="247"/>
      <c r="BL325" s="247"/>
      <c r="BM325" s="247"/>
      <c r="BN325" s="247"/>
      <c r="BO325" s="247"/>
      <c r="BP325" s="247"/>
      <c r="BQ325" s="247"/>
      <c r="BR325" s="247"/>
      <c r="BS325" s="247"/>
      <c r="BT325" s="247"/>
      <c r="BU325" s="247"/>
      <c r="BV325" s="247"/>
    </row>
    <row r="326" spans="12:74" ht="15.5" x14ac:dyDescent="0.35">
      <c r="L326" s="237"/>
      <c r="M326" s="243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38"/>
      <c r="AC326" s="243"/>
      <c r="AD326" s="243"/>
      <c r="AE326" s="285"/>
      <c r="AF326" s="247"/>
      <c r="AG326" s="247"/>
      <c r="AH326" s="247"/>
      <c r="AI326" s="247"/>
      <c r="AJ326" s="247"/>
      <c r="AK326" s="247"/>
      <c r="AL326" s="247"/>
      <c r="AM326" s="247"/>
      <c r="AN326" s="247"/>
      <c r="AO326" s="247"/>
      <c r="AP326" s="247"/>
      <c r="AQ326" s="247"/>
      <c r="AR326" s="247"/>
      <c r="AS326" s="247"/>
      <c r="AT326" s="285"/>
      <c r="AU326" s="247"/>
      <c r="AV326" s="247"/>
      <c r="AW326" s="247"/>
      <c r="AX326" s="247"/>
      <c r="AY326" s="247"/>
      <c r="AZ326" s="247"/>
      <c r="BA326" s="247"/>
      <c r="BB326" s="247"/>
      <c r="BC326" s="247"/>
      <c r="BD326" s="247"/>
      <c r="BE326" s="247"/>
      <c r="BF326" s="247"/>
      <c r="BG326" s="237"/>
      <c r="BH326" s="243"/>
      <c r="BI326" s="247"/>
      <c r="BJ326" s="285"/>
      <c r="BK326" s="247"/>
      <c r="BL326" s="247"/>
      <c r="BM326" s="247"/>
      <c r="BN326" s="247"/>
      <c r="BO326" s="247"/>
      <c r="BP326" s="247"/>
      <c r="BQ326" s="247"/>
      <c r="BR326" s="247"/>
      <c r="BS326" s="247"/>
      <c r="BT326" s="247"/>
      <c r="BU326" s="247"/>
      <c r="BV326" s="247"/>
    </row>
    <row r="327" spans="12:74" ht="15.5" x14ac:dyDescent="0.35">
      <c r="L327" s="237"/>
      <c r="M327" s="243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38"/>
      <c r="AC327" s="243"/>
      <c r="AD327" s="243"/>
      <c r="AE327" s="285"/>
      <c r="AF327" s="247"/>
      <c r="AG327" s="247"/>
      <c r="AH327" s="247"/>
      <c r="AI327" s="247"/>
      <c r="AJ327" s="247"/>
      <c r="AK327" s="247"/>
      <c r="AL327" s="247"/>
      <c r="AM327" s="247"/>
      <c r="AN327" s="247"/>
      <c r="AO327" s="247"/>
      <c r="AP327" s="247"/>
      <c r="AQ327" s="247"/>
      <c r="AR327" s="247"/>
      <c r="AS327" s="247"/>
      <c r="AT327" s="285"/>
      <c r="AU327" s="247"/>
      <c r="AV327" s="247"/>
      <c r="AW327" s="247"/>
      <c r="AX327" s="247"/>
      <c r="AY327" s="247"/>
      <c r="AZ327" s="247"/>
      <c r="BA327" s="247"/>
      <c r="BB327" s="247"/>
      <c r="BC327" s="247"/>
      <c r="BD327" s="247"/>
      <c r="BE327" s="247"/>
      <c r="BF327" s="247"/>
      <c r="BG327" s="237"/>
      <c r="BH327" s="243"/>
      <c r="BI327" s="247"/>
      <c r="BJ327" s="285"/>
      <c r="BK327" s="247"/>
      <c r="BL327" s="247"/>
      <c r="BM327" s="247"/>
      <c r="BN327" s="247"/>
      <c r="BO327" s="247"/>
      <c r="BP327" s="247"/>
      <c r="BQ327" s="247"/>
      <c r="BR327" s="247"/>
      <c r="BS327" s="247"/>
      <c r="BT327" s="247"/>
      <c r="BU327" s="247"/>
      <c r="BV327" s="247"/>
    </row>
    <row r="328" spans="12:74" ht="15.5" x14ac:dyDescent="0.35">
      <c r="L328" s="237"/>
      <c r="M328" s="243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38"/>
      <c r="AC328" s="243"/>
      <c r="AD328" s="243"/>
      <c r="AE328" s="285"/>
      <c r="AF328" s="247"/>
      <c r="AG328" s="247"/>
      <c r="AH328" s="247"/>
      <c r="AI328" s="247"/>
      <c r="AJ328" s="247"/>
      <c r="AK328" s="247"/>
      <c r="AL328" s="247"/>
      <c r="AM328" s="247"/>
      <c r="AN328" s="247"/>
      <c r="AO328" s="247"/>
      <c r="AP328" s="247"/>
      <c r="AQ328" s="247"/>
      <c r="AR328" s="247"/>
      <c r="AS328" s="247"/>
      <c r="AT328" s="285"/>
      <c r="AU328" s="247"/>
      <c r="AV328" s="247"/>
      <c r="AW328" s="247"/>
      <c r="AX328" s="247"/>
      <c r="AY328" s="247"/>
      <c r="AZ328" s="247"/>
      <c r="BA328" s="247"/>
      <c r="BB328" s="247"/>
      <c r="BC328" s="247"/>
      <c r="BD328" s="247"/>
      <c r="BE328" s="247"/>
      <c r="BF328" s="247"/>
      <c r="BG328" s="237"/>
      <c r="BH328" s="243"/>
      <c r="BI328" s="247"/>
      <c r="BJ328" s="285"/>
      <c r="BK328" s="247"/>
      <c r="BL328" s="247"/>
      <c r="BM328" s="247"/>
      <c r="BN328" s="247"/>
      <c r="BO328" s="247"/>
      <c r="BP328" s="247"/>
      <c r="BQ328" s="247"/>
      <c r="BR328" s="247"/>
      <c r="BS328" s="247"/>
      <c r="BT328" s="247"/>
      <c r="BU328" s="247"/>
      <c r="BV328" s="247"/>
    </row>
    <row r="329" spans="12:74" ht="15.5" x14ac:dyDescent="0.35">
      <c r="L329" s="237"/>
      <c r="M329" s="243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38"/>
      <c r="AC329" s="243"/>
      <c r="AD329" s="243"/>
      <c r="AE329" s="285"/>
      <c r="AF329" s="247"/>
      <c r="AG329" s="247"/>
      <c r="AH329" s="247"/>
      <c r="AI329" s="247"/>
      <c r="AJ329" s="247"/>
      <c r="AK329" s="247"/>
      <c r="AL329" s="247"/>
      <c r="AM329" s="247"/>
      <c r="AN329" s="247"/>
      <c r="AO329" s="247"/>
      <c r="AP329" s="247"/>
      <c r="AQ329" s="247"/>
      <c r="AR329" s="247"/>
      <c r="AS329" s="247"/>
      <c r="AT329" s="285"/>
      <c r="AU329" s="247"/>
      <c r="AV329" s="247"/>
      <c r="AW329" s="247"/>
      <c r="AX329" s="247"/>
      <c r="AY329" s="247"/>
      <c r="AZ329" s="247"/>
      <c r="BA329" s="247"/>
      <c r="BB329" s="247"/>
      <c r="BC329" s="247"/>
      <c r="BD329" s="247"/>
      <c r="BE329" s="247"/>
      <c r="BF329" s="247"/>
      <c r="BG329" s="237"/>
      <c r="BH329" s="243"/>
      <c r="BI329" s="247"/>
      <c r="BJ329" s="285"/>
      <c r="BK329" s="247"/>
      <c r="BL329" s="247"/>
      <c r="BM329" s="247"/>
      <c r="BN329" s="247"/>
      <c r="BO329" s="247"/>
      <c r="BP329" s="247"/>
      <c r="BQ329" s="247"/>
      <c r="BR329" s="247"/>
      <c r="BS329" s="247"/>
      <c r="BT329" s="247"/>
      <c r="BU329" s="247"/>
      <c r="BV329" s="247"/>
    </row>
    <row r="330" spans="12:74" ht="15.5" x14ac:dyDescent="0.35">
      <c r="L330" s="237"/>
      <c r="M330" s="243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38"/>
      <c r="AC330" s="243"/>
      <c r="AD330" s="243"/>
      <c r="AE330" s="285"/>
      <c r="AF330" s="247"/>
      <c r="AG330" s="247"/>
      <c r="AH330" s="247"/>
      <c r="AI330" s="247"/>
      <c r="AJ330" s="247"/>
      <c r="AK330" s="247"/>
      <c r="AL330" s="247"/>
      <c r="AM330" s="247"/>
      <c r="AN330" s="247"/>
      <c r="AO330" s="247"/>
      <c r="AP330" s="247"/>
      <c r="AQ330" s="247"/>
      <c r="AR330" s="247"/>
      <c r="AS330" s="247"/>
      <c r="AT330" s="285"/>
      <c r="AU330" s="247"/>
      <c r="AV330" s="247"/>
      <c r="AW330" s="247"/>
      <c r="AX330" s="247"/>
      <c r="AY330" s="247"/>
      <c r="AZ330" s="247"/>
      <c r="BA330" s="247"/>
      <c r="BB330" s="247"/>
      <c r="BC330" s="247"/>
      <c r="BD330" s="247"/>
      <c r="BE330" s="247"/>
      <c r="BF330" s="247"/>
      <c r="BG330" s="237"/>
      <c r="BH330" s="243"/>
      <c r="BI330" s="247"/>
      <c r="BJ330" s="285"/>
      <c r="BK330" s="247"/>
      <c r="BL330" s="247"/>
      <c r="BM330" s="247"/>
      <c r="BN330" s="247"/>
      <c r="BO330" s="247"/>
      <c r="BP330" s="247"/>
      <c r="BQ330" s="247"/>
      <c r="BR330" s="247"/>
      <c r="BS330" s="247"/>
      <c r="BT330" s="247"/>
      <c r="BU330" s="247"/>
      <c r="BV330" s="247"/>
    </row>
    <row r="331" spans="12:74" ht="15.5" x14ac:dyDescent="0.35">
      <c r="L331" s="237"/>
      <c r="M331" s="243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38"/>
      <c r="AC331" s="243"/>
      <c r="AD331" s="243"/>
      <c r="AE331" s="285"/>
      <c r="AF331" s="247"/>
      <c r="AG331" s="247"/>
      <c r="AH331" s="247"/>
      <c r="AI331" s="247"/>
      <c r="AJ331" s="247"/>
      <c r="AK331" s="247"/>
      <c r="AL331" s="247"/>
      <c r="AM331" s="247"/>
      <c r="AN331" s="247"/>
      <c r="AO331" s="247"/>
      <c r="AP331" s="247"/>
      <c r="AQ331" s="247"/>
      <c r="AR331" s="247"/>
      <c r="AS331" s="247"/>
      <c r="AT331" s="285"/>
      <c r="AU331" s="247"/>
      <c r="AV331" s="247"/>
      <c r="AW331" s="247"/>
      <c r="AX331" s="247"/>
      <c r="AY331" s="247"/>
      <c r="AZ331" s="247"/>
      <c r="BA331" s="247"/>
      <c r="BB331" s="247"/>
      <c r="BC331" s="247"/>
      <c r="BD331" s="247"/>
      <c r="BE331" s="247"/>
      <c r="BF331" s="247"/>
      <c r="BG331" s="237"/>
      <c r="BH331" s="243"/>
      <c r="BI331" s="247"/>
      <c r="BJ331" s="285"/>
      <c r="BK331" s="247"/>
      <c r="BL331" s="247"/>
      <c r="BM331" s="247"/>
      <c r="BN331" s="247"/>
      <c r="BO331" s="247"/>
      <c r="BP331" s="247"/>
      <c r="BQ331" s="247"/>
      <c r="BR331" s="247"/>
      <c r="BS331" s="247"/>
      <c r="BT331" s="247"/>
      <c r="BU331" s="247"/>
      <c r="BV331" s="247"/>
    </row>
    <row r="332" spans="12:74" ht="15.5" x14ac:dyDescent="0.35">
      <c r="L332" s="237"/>
      <c r="M332" s="243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38"/>
      <c r="AC332" s="243"/>
      <c r="AD332" s="243"/>
      <c r="AE332" s="285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  <c r="AT332" s="285"/>
      <c r="AU332" s="247"/>
      <c r="AV332" s="247"/>
      <c r="AW332" s="247"/>
      <c r="AX332" s="247"/>
      <c r="AY332" s="247"/>
      <c r="AZ332" s="247"/>
      <c r="BA332" s="247"/>
      <c r="BB332" s="247"/>
      <c r="BC332" s="247"/>
      <c r="BD332" s="247"/>
      <c r="BE332" s="247"/>
      <c r="BF332" s="247"/>
      <c r="BG332" s="237"/>
      <c r="BH332" s="243"/>
      <c r="BI332" s="247"/>
      <c r="BJ332" s="285"/>
      <c r="BK332" s="247"/>
      <c r="BL332" s="247"/>
      <c r="BM332" s="247"/>
      <c r="BN332" s="247"/>
      <c r="BO332" s="247"/>
      <c r="BP332" s="247"/>
      <c r="BQ332" s="247"/>
      <c r="BR332" s="247"/>
      <c r="BS332" s="247"/>
      <c r="BT332" s="247"/>
      <c r="BU332" s="247"/>
      <c r="BV332" s="247"/>
    </row>
    <row r="333" spans="12:74" ht="15.5" x14ac:dyDescent="0.35">
      <c r="L333" s="237"/>
      <c r="M333" s="243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38"/>
      <c r="AC333" s="243"/>
      <c r="AD333" s="243"/>
      <c r="AE333" s="285"/>
      <c r="AF333" s="247"/>
      <c r="AG333" s="247"/>
      <c r="AH333" s="247"/>
      <c r="AI333" s="247"/>
      <c r="AJ333" s="247"/>
      <c r="AK333" s="247"/>
      <c r="AL333" s="247"/>
      <c r="AM333" s="247"/>
      <c r="AN333" s="247"/>
      <c r="AO333" s="247"/>
      <c r="AP333" s="247"/>
      <c r="AQ333" s="247"/>
      <c r="AR333" s="247"/>
      <c r="AS333" s="247"/>
      <c r="AT333" s="285"/>
      <c r="AU333" s="247"/>
      <c r="AV333" s="247"/>
      <c r="AW333" s="247"/>
      <c r="AX333" s="247"/>
      <c r="AY333" s="247"/>
      <c r="AZ333" s="247"/>
      <c r="BA333" s="247"/>
      <c r="BB333" s="247"/>
      <c r="BC333" s="247"/>
      <c r="BD333" s="247"/>
      <c r="BE333" s="247"/>
      <c r="BF333" s="247"/>
      <c r="BG333" s="237"/>
      <c r="BH333" s="243"/>
      <c r="BI333" s="247"/>
      <c r="BJ333" s="285"/>
      <c r="BK333" s="247"/>
      <c r="BL333" s="247"/>
      <c r="BM333" s="247"/>
      <c r="BN333" s="247"/>
      <c r="BO333" s="247"/>
      <c r="BP333" s="247"/>
      <c r="BQ333" s="247"/>
      <c r="BR333" s="247"/>
      <c r="BS333" s="247"/>
      <c r="BT333" s="247"/>
      <c r="BU333" s="247"/>
      <c r="BV333" s="247"/>
    </row>
    <row r="334" spans="12:74" ht="15.5" x14ac:dyDescent="0.35">
      <c r="M334" s="243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38"/>
      <c r="AC334" s="243"/>
      <c r="AD334" s="243"/>
      <c r="AE334" s="285"/>
      <c r="AF334" s="247"/>
      <c r="AG334" s="247"/>
      <c r="AH334" s="247"/>
      <c r="AI334" s="247"/>
      <c r="AJ334" s="247"/>
      <c r="AK334" s="247"/>
      <c r="AL334" s="247"/>
      <c r="AM334" s="247"/>
      <c r="AN334" s="247"/>
      <c r="AO334" s="247"/>
      <c r="AP334" s="247"/>
      <c r="AQ334" s="247"/>
      <c r="AR334" s="247"/>
    </row>
    <row r="335" spans="12:74" ht="15.5" x14ac:dyDescent="0.35">
      <c r="M335" s="243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38"/>
      <c r="AC335" s="243"/>
      <c r="AD335" s="243"/>
      <c r="AE335" s="285"/>
      <c r="AF335" s="247"/>
      <c r="AG335" s="247"/>
      <c r="AH335" s="247"/>
      <c r="AI335" s="247"/>
      <c r="AJ335" s="247"/>
      <c r="AK335" s="247"/>
      <c r="AL335" s="247"/>
      <c r="AM335" s="247"/>
      <c r="AN335" s="247"/>
      <c r="AO335" s="247"/>
      <c r="AP335" s="247"/>
      <c r="AQ335" s="247"/>
      <c r="AR335" s="247"/>
    </row>
    <row r="336" spans="12:74" ht="15.5" x14ac:dyDescent="0.35">
      <c r="M336" s="243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38"/>
      <c r="AC336" s="243"/>
      <c r="AD336" s="243"/>
      <c r="AE336" s="285"/>
      <c r="AF336" s="247"/>
      <c r="AG336" s="247"/>
      <c r="AH336" s="247"/>
      <c r="AI336" s="247"/>
      <c r="AJ336" s="247"/>
      <c r="AK336" s="247"/>
      <c r="AL336" s="247"/>
      <c r="AM336" s="247"/>
      <c r="AN336" s="247"/>
      <c r="AO336" s="247"/>
      <c r="AP336" s="247"/>
      <c r="AQ336" s="247"/>
      <c r="AR336" s="247"/>
    </row>
    <row r="337" spans="13:44" ht="15.5" x14ac:dyDescent="0.35">
      <c r="M337" s="243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38"/>
      <c r="AC337" s="243"/>
      <c r="AD337" s="243"/>
      <c r="AE337" s="285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247"/>
      <c r="AR337" s="247"/>
    </row>
    <row r="338" spans="13:44" ht="15.5" x14ac:dyDescent="0.35">
      <c r="M338" s="243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38"/>
      <c r="AC338" s="243"/>
      <c r="AD338" s="243"/>
      <c r="AE338" s="285"/>
      <c r="AF338" s="247"/>
      <c r="AG338" s="247"/>
      <c r="AH338" s="247"/>
      <c r="AI338" s="247"/>
      <c r="AJ338" s="247"/>
      <c r="AK338" s="247"/>
      <c r="AL338" s="247"/>
      <c r="AM338" s="247"/>
      <c r="AN338" s="247"/>
      <c r="AO338" s="247"/>
      <c r="AP338" s="247"/>
      <c r="AQ338" s="247"/>
      <c r="AR338" s="247"/>
    </row>
    <row r="339" spans="13:44" ht="15.5" x14ac:dyDescent="0.35">
      <c r="M339" s="243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38"/>
      <c r="AC339" s="243"/>
      <c r="AD339" s="243"/>
      <c r="AE339" s="285"/>
      <c r="AF339" s="247"/>
      <c r="AG339" s="247"/>
      <c r="AH339" s="247"/>
      <c r="AI339" s="247"/>
      <c r="AJ339" s="247"/>
      <c r="AK339" s="247"/>
      <c r="AL339" s="247"/>
      <c r="AM339" s="247"/>
      <c r="AN339" s="247"/>
      <c r="AO339" s="247"/>
      <c r="AP339" s="247"/>
      <c r="AQ339" s="247"/>
      <c r="AR339" s="247"/>
    </row>
    <row r="340" spans="13:44" ht="15.5" x14ac:dyDescent="0.35">
      <c r="M340" s="243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38"/>
      <c r="AC340" s="243"/>
      <c r="AD340" s="243"/>
      <c r="AE340" s="285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247"/>
      <c r="AR340" s="247"/>
    </row>
    <row r="341" spans="13:44" ht="15.5" x14ac:dyDescent="0.35">
      <c r="M341" s="243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38"/>
      <c r="AC341" s="243"/>
      <c r="AD341" s="243"/>
      <c r="AE341" s="285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247"/>
      <c r="AR341" s="247"/>
    </row>
    <row r="342" spans="13:44" ht="15.5" x14ac:dyDescent="0.35">
      <c r="M342" s="243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38"/>
      <c r="AC342" s="243"/>
      <c r="AD342" s="243"/>
      <c r="AE342" s="285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247"/>
      <c r="AR342" s="247"/>
    </row>
    <row r="343" spans="13:44" ht="15.5" x14ac:dyDescent="0.35">
      <c r="M343" s="243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38"/>
      <c r="AC343" s="243"/>
      <c r="AD343" s="243"/>
      <c r="AE343" s="285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247"/>
      <c r="AR343" s="247"/>
    </row>
    <row r="344" spans="13:44" ht="15.5" x14ac:dyDescent="0.35">
      <c r="M344" s="243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38"/>
      <c r="AC344" s="243"/>
      <c r="AD344" s="243"/>
      <c r="AE344" s="285"/>
      <c r="AF344" s="247"/>
      <c r="AG344" s="247"/>
      <c r="AH344" s="247"/>
      <c r="AI344" s="247"/>
      <c r="AJ344" s="247"/>
      <c r="AK344" s="247"/>
      <c r="AL344" s="247"/>
      <c r="AM344" s="247"/>
      <c r="AN344" s="247"/>
      <c r="AO344" s="247"/>
      <c r="AP344" s="247"/>
      <c r="AQ344" s="247"/>
      <c r="AR344" s="247"/>
    </row>
    <row r="345" spans="13:44" ht="15.5" x14ac:dyDescent="0.35">
      <c r="M345" s="243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38"/>
      <c r="AC345" s="243"/>
      <c r="AD345" s="243"/>
      <c r="AE345" s="285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</row>
    <row r="346" spans="13:44" ht="15.5" x14ac:dyDescent="0.35">
      <c r="M346" s="243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38"/>
      <c r="AC346" s="243"/>
      <c r="AD346" s="243"/>
      <c r="AE346" s="285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247"/>
      <c r="AR346" s="247"/>
    </row>
    <row r="347" spans="13:44" ht="15.5" x14ac:dyDescent="0.35">
      <c r="M347" s="243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38"/>
      <c r="AC347" s="243"/>
      <c r="AD347" s="243"/>
      <c r="AE347" s="285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247"/>
      <c r="AR347" s="247"/>
    </row>
    <row r="348" spans="13:44" ht="15.5" x14ac:dyDescent="0.35">
      <c r="M348" s="243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38"/>
      <c r="AC348" s="243"/>
      <c r="AD348" s="243"/>
      <c r="AE348" s="285"/>
      <c r="AF348" s="247"/>
      <c r="AG348" s="247"/>
      <c r="AH348" s="247"/>
      <c r="AI348" s="247"/>
      <c r="AJ348" s="247"/>
      <c r="AK348" s="247"/>
      <c r="AL348" s="247"/>
      <c r="AM348" s="247"/>
      <c r="AN348" s="247"/>
      <c r="AO348" s="247"/>
      <c r="AP348" s="247"/>
      <c r="AQ348" s="247"/>
      <c r="AR348" s="247"/>
    </row>
    <row r="349" spans="13:44" x14ac:dyDescent="0.3">
      <c r="M349" s="243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C349" s="243"/>
      <c r="AD349" s="243"/>
      <c r="AE349" s="285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247"/>
      <c r="AR349" s="247"/>
    </row>
    <row r="350" spans="13:44" x14ac:dyDescent="0.3">
      <c r="M350" s="243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C350" s="243"/>
      <c r="AD350" s="243"/>
      <c r="AE350" s="285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</row>
    <row r="351" spans="13:44" x14ac:dyDescent="0.3">
      <c r="M351" s="243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C351" s="243"/>
      <c r="AD351" s="243"/>
      <c r="AE351" s="285"/>
      <c r="AF351" s="247"/>
      <c r="AG351" s="247"/>
      <c r="AH351" s="247"/>
      <c r="AI351" s="247"/>
      <c r="AJ351" s="247"/>
      <c r="AK351" s="247"/>
      <c r="AL351" s="247"/>
      <c r="AM351" s="247"/>
      <c r="AN351" s="247"/>
      <c r="AO351" s="247"/>
      <c r="AP351" s="247"/>
      <c r="AQ351" s="247"/>
      <c r="AR351" s="247"/>
    </row>
    <row r="352" spans="13:44" x14ac:dyDescent="0.3">
      <c r="M352" s="243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C352" s="243"/>
      <c r="AD352" s="243"/>
      <c r="AE352" s="285"/>
      <c r="AF352" s="247"/>
      <c r="AG352" s="247"/>
      <c r="AH352" s="247"/>
      <c r="AI352" s="247"/>
      <c r="AJ352" s="247"/>
      <c r="AK352" s="247"/>
      <c r="AL352" s="247"/>
      <c r="AM352" s="247"/>
      <c r="AN352" s="247"/>
      <c r="AO352" s="247"/>
      <c r="AP352" s="247"/>
      <c r="AQ352" s="247"/>
      <c r="AR352" s="247"/>
    </row>
    <row r="353" spans="9:44" x14ac:dyDescent="0.3">
      <c r="M353" s="243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C353" s="243"/>
      <c r="AD353" s="243"/>
      <c r="AE353" s="285"/>
      <c r="AF353" s="247"/>
      <c r="AG353" s="247"/>
      <c r="AH353" s="247"/>
      <c r="AI353" s="247"/>
      <c r="AJ353" s="247"/>
      <c r="AK353" s="247"/>
      <c r="AL353" s="247"/>
      <c r="AM353" s="247"/>
      <c r="AN353" s="247"/>
      <c r="AO353" s="247"/>
      <c r="AP353" s="247"/>
      <c r="AQ353" s="247"/>
      <c r="AR353" s="247"/>
    </row>
    <row r="354" spans="9:44" x14ac:dyDescent="0.3">
      <c r="M354" s="243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C354" s="243"/>
      <c r="AD354" s="243"/>
      <c r="AE354" s="285"/>
      <c r="AF354" s="247"/>
      <c r="AG354" s="247"/>
      <c r="AH354" s="247"/>
      <c r="AI354" s="247"/>
      <c r="AJ354" s="247"/>
      <c r="AK354" s="247"/>
      <c r="AL354" s="247"/>
      <c r="AM354" s="247"/>
      <c r="AN354" s="247"/>
      <c r="AO354" s="247"/>
      <c r="AP354" s="247"/>
      <c r="AQ354" s="247"/>
      <c r="AR354" s="247"/>
    </row>
    <row r="355" spans="9:44" x14ac:dyDescent="0.3">
      <c r="M355" s="243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C355" s="243"/>
      <c r="AD355" s="243"/>
      <c r="AE355" s="285"/>
      <c r="AF355" s="247"/>
      <c r="AG355" s="247"/>
      <c r="AH355" s="247"/>
      <c r="AI355" s="247"/>
      <c r="AJ355" s="247"/>
      <c r="AK355" s="247"/>
      <c r="AL355" s="247"/>
      <c r="AM355" s="247"/>
      <c r="AN355" s="247"/>
      <c r="AO355" s="247"/>
      <c r="AP355" s="247"/>
      <c r="AQ355" s="247"/>
      <c r="AR355" s="247"/>
    </row>
    <row r="356" spans="9:44" x14ac:dyDescent="0.3">
      <c r="M356" s="243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C356" s="243"/>
      <c r="AD356" s="243"/>
      <c r="AE356" s="285"/>
      <c r="AF356" s="247"/>
      <c r="AG356" s="247"/>
      <c r="AH356" s="247"/>
      <c r="AI356" s="247"/>
      <c r="AJ356" s="247"/>
      <c r="AK356" s="247"/>
      <c r="AL356" s="247"/>
      <c r="AM356" s="247"/>
      <c r="AN356" s="247"/>
      <c r="AO356" s="247"/>
      <c r="AP356" s="247"/>
      <c r="AQ356" s="247"/>
      <c r="AR356" s="247"/>
    </row>
    <row r="357" spans="9:44" x14ac:dyDescent="0.3">
      <c r="M357" s="243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C357" s="243"/>
      <c r="AD357" s="243"/>
      <c r="AE357" s="285"/>
      <c r="AF357" s="247"/>
      <c r="AG357" s="247"/>
      <c r="AH357" s="247"/>
      <c r="AI357" s="247"/>
      <c r="AJ357" s="247"/>
      <c r="AK357" s="247"/>
      <c r="AL357" s="247"/>
      <c r="AM357" s="247"/>
      <c r="AN357" s="247"/>
      <c r="AO357" s="247"/>
      <c r="AP357" s="247"/>
      <c r="AQ357" s="247"/>
      <c r="AR357" s="247"/>
    </row>
    <row r="358" spans="9:44" x14ac:dyDescent="0.3">
      <c r="M358" s="243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C358" s="243"/>
      <c r="AD358" s="243"/>
      <c r="AE358" s="285"/>
      <c r="AF358" s="247"/>
      <c r="AG358" s="247"/>
      <c r="AH358" s="247"/>
      <c r="AI358" s="247"/>
      <c r="AJ358" s="247"/>
      <c r="AK358" s="247"/>
      <c r="AL358" s="247"/>
      <c r="AM358" s="247"/>
      <c r="AN358" s="247"/>
      <c r="AO358" s="247"/>
      <c r="AP358" s="247"/>
      <c r="AQ358" s="247"/>
      <c r="AR358" s="247"/>
    </row>
    <row r="359" spans="9:44" x14ac:dyDescent="0.3">
      <c r="I359" s="289"/>
      <c r="J359" s="255"/>
      <c r="K359" s="242"/>
      <c r="M359" s="243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C359" s="243"/>
      <c r="AD359" s="243"/>
      <c r="AE359" s="285"/>
      <c r="AF359" s="247"/>
      <c r="AG359" s="247"/>
      <c r="AH359" s="247"/>
      <c r="AI359" s="247"/>
      <c r="AJ359" s="247"/>
      <c r="AK359" s="247"/>
      <c r="AL359" s="247"/>
      <c r="AM359" s="247"/>
      <c r="AN359" s="247"/>
      <c r="AO359" s="247"/>
      <c r="AP359" s="247"/>
      <c r="AQ359" s="247"/>
      <c r="AR359" s="247"/>
    </row>
    <row r="360" spans="9:44" x14ac:dyDescent="0.3">
      <c r="I360" s="289"/>
      <c r="J360" s="241"/>
      <c r="K360" s="242"/>
      <c r="M360" s="243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C360" s="243"/>
      <c r="AD360" s="243"/>
      <c r="AE360" s="285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</row>
    <row r="361" spans="9:44" x14ac:dyDescent="0.3">
      <c r="I361" s="289"/>
      <c r="J361" s="241"/>
      <c r="K361" s="242"/>
      <c r="M361" s="243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C361" s="243"/>
      <c r="AD361" s="243"/>
      <c r="AE361" s="285"/>
      <c r="AF361" s="247"/>
      <c r="AG361" s="247"/>
      <c r="AH361" s="247"/>
      <c r="AI361" s="247"/>
      <c r="AJ361" s="247"/>
      <c r="AK361" s="247"/>
      <c r="AL361" s="247"/>
      <c r="AM361" s="247"/>
      <c r="AN361" s="247"/>
      <c r="AO361" s="247"/>
      <c r="AP361" s="247"/>
      <c r="AQ361" s="247"/>
      <c r="AR361" s="247"/>
    </row>
    <row r="362" spans="9:44" x14ac:dyDescent="0.3">
      <c r="I362" s="289"/>
      <c r="J362" s="255"/>
      <c r="K362" s="242"/>
      <c r="M362" s="243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C362" s="240"/>
      <c r="AD362" s="243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</row>
    <row r="363" spans="9:44" x14ac:dyDescent="0.3">
      <c r="I363" s="289"/>
      <c r="J363" s="255"/>
      <c r="K363" s="242"/>
      <c r="M363" s="243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C363" s="240"/>
      <c r="AD363" s="243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</row>
    <row r="364" spans="9:44" x14ac:dyDescent="0.3">
      <c r="I364" s="289"/>
      <c r="J364" s="255"/>
      <c r="K364" s="242"/>
      <c r="M364" s="243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C364" s="240"/>
      <c r="AD364" s="243"/>
      <c r="AE364" s="285"/>
      <c r="AF364" s="247"/>
      <c r="AG364" s="247"/>
      <c r="AH364" s="247"/>
      <c r="AI364" s="247"/>
      <c r="AJ364" s="247"/>
      <c r="AK364" s="247"/>
      <c r="AL364" s="247"/>
      <c r="AM364" s="247"/>
      <c r="AN364" s="247"/>
      <c r="AO364" s="247"/>
      <c r="AP364" s="247"/>
      <c r="AQ364" s="247"/>
      <c r="AR364" s="247"/>
    </row>
    <row r="365" spans="9:44" x14ac:dyDescent="0.3">
      <c r="I365" s="289"/>
      <c r="J365" s="255"/>
      <c r="K365" s="242"/>
      <c r="M365" s="243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C365" s="240"/>
      <c r="AD365" s="243"/>
      <c r="AE365" s="285"/>
      <c r="AF365" s="285"/>
      <c r="AG365" s="285"/>
      <c r="AH365" s="285"/>
      <c r="AI365" s="285"/>
      <c r="AJ365" s="285"/>
      <c r="AK365" s="285"/>
      <c r="AL365" s="285"/>
      <c r="AM365" s="285"/>
      <c r="AN365" s="285"/>
      <c r="AO365" s="285"/>
      <c r="AP365" s="285"/>
      <c r="AQ365" s="285"/>
      <c r="AR365" s="285"/>
    </row>
    <row r="366" spans="9:44" x14ac:dyDescent="0.3">
      <c r="I366" s="289"/>
      <c r="J366" s="255"/>
      <c r="K366" s="242"/>
      <c r="M366" s="239"/>
      <c r="N366" s="247"/>
      <c r="O366" s="247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C366" s="240"/>
    </row>
    <row r="367" spans="9:44" x14ac:dyDescent="0.3">
      <c r="I367" s="289"/>
      <c r="J367" s="255"/>
      <c r="K367" s="242"/>
      <c r="M367" s="239"/>
      <c r="N367" s="247"/>
      <c r="O367" s="247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C367" s="240"/>
    </row>
    <row r="368" spans="9:44" x14ac:dyDescent="0.3">
      <c r="I368" s="289"/>
      <c r="J368" s="241"/>
      <c r="K368" s="242"/>
      <c r="M368" s="239"/>
      <c r="N368" s="247"/>
      <c r="O368" s="247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C368" s="240"/>
    </row>
    <row r="369" spans="9:29" x14ac:dyDescent="0.3">
      <c r="I369" s="289"/>
      <c r="J369" s="241"/>
      <c r="K369" s="242"/>
      <c r="M369" s="239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C369" s="240"/>
    </row>
    <row r="370" spans="9:29" x14ac:dyDescent="0.3">
      <c r="I370" s="289"/>
      <c r="J370" s="241"/>
      <c r="K370" s="242"/>
      <c r="M370" s="239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C370" s="240"/>
    </row>
    <row r="371" spans="9:29" x14ac:dyDescent="0.3">
      <c r="I371" s="289"/>
      <c r="J371" s="255"/>
      <c r="K371" s="242"/>
      <c r="M371" s="239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C371" s="240"/>
    </row>
    <row r="372" spans="9:29" x14ac:dyDescent="0.3">
      <c r="I372" s="289"/>
      <c r="J372" s="255"/>
      <c r="K372" s="242"/>
      <c r="M372" s="239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C372" s="240"/>
    </row>
    <row r="373" spans="9:29" x14ac:dyDescent="0.3">
      <c r="I373" s="289"/>
      <c r="J373" s="255"/>
      <c r="K373" s="242"/>
      <c r="M373" s="239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C373" s="240"/>
    </row>
    <row r="374" spans="9:29" x14ac:dyDescent="0.3">
      <c r="I374" s="289"/>
      <c r="J374" s="255"/>
      <c r="K374" s="242"/>
      <c r="N374" s="240"/>
      <c r="O374" s="240"/>
      <c r="AC374" s="240"/>
    </row>
    <row r="375" spans="9:29" x14ac:dyDescent="0.3">
      <c r="I375" s="289"/>
      <c r="J375" s="255"/>
      <c r="K375" s="242"/>
      <c r="N375" s="240"/>
      <c r="O375" s="240"/>
      <c r="AC375" s="240"/>
    </row>
    <row r="376" spans="9:29" x14ac:dyDescent="0.3">
      <c r="I376" s="289"/>
      <c r="J376" s="255"/>
      <c r="K376" s="242"/>
      <c r="N376" s="240"/>
      <c r="O376" s="240"/>
    </row>
    <row r="377" spans="9:29" x14ac:dyDescent="0.3">
      <c r="I377" s="289"/>
      <c r="J377" s="255"/>
      <c r="K377" s="242"/>
    </row>
    <row r="378" spans="9:29" x14ac:dyDescent="0.3">
      <c r="I378" s="289"/>
      <c r="J378" s="255"/>
      <c r="K378" s="242"/>
    </row>
    <row r="379" spans="9:29" x14ac:dyDescent="0.3">
      <c r="I379" s="289"/>
      <c r="J379" s="255"/>
      <c r="K379" s="242"/>
    </row>
    <row r="380" spans="9:29" x14ac:dyDescent="0.3">
      <c r="I380" s="289"/>
      <c r="J380" s="255"/>
      <c r="K380" s="242"/>
    </row>
  </sheetData>
  <sheetProtection algorithmName="SHA-512" hashValue="I8FhU4uHShmIJWZ+qoL2lMjFlT6R4Dj0UD0yAxdtOTnMM0EryT7n+znBXWg6ms2V6KvZBqdKl9wiQsDAtRxXpg==" saltValue="s7uiftv/C8HgE9zHGCQ5QQ==" spinCount="100000" sheet="1" selectLockedCells="1"/>
  <mergeCells count="55">
    <mergeCell ref="E16:F16"/>
    <mergeCell ref="E17:F17"/>
    <mergeCell ref="E24:F24"/>
    <mergeCell ref="C9:E9"/>
    <mergeCell ref="C10:E10"/>
    <mergeCell ref="F8:I9"/>
    <mergeCell ref="D11:I11"/>
    <mergeCell ref="C23:D23"/>
    <mergeCell ref="B52:I53"/>
    <mergeCell ref="E13:F13"/>
    <mergeCell ref="B12:I12"/>
    <mergeCell ref="C22:D22"/>
    <mergeCell ref="C21:D21"/>
    <mergeCell ref="C24:D24"/>
    <mergeCell ref="E14:F14"/>
    <mergeCell ref="E19:F19"/>
    <mergeCell ref="E20:F20"/>
    <mergeCell ref="E21:F21"/>
    <mergeCell ref="E22:F22"/>
    <mergeCell ref="E15:F15"/>
    <mergeCell ref="E27:F27"/>
    <mergeCell ref="C18:D18"/>
    <mergeCell ref="E23:F23"/>
    <mergeCell ref="C20:D20"/>
    <mergeCell ref="BO1:BP1"/>
    <mergeCell ref="AS1:BF1"/>
    <mergeCell ref="C7:E7"/>
    <mergeCell ref="C8:E8"/>
    <mergeCell ref="F7:G7"/>
    <mergeCell ref="D1:I3"/>
    <mergeCell ref="F4:H5"/>
    <mergeCell ref="B5:E5"/>
    <mergeCell ref="B6:B7"/>
    <mergeCell ref="L6:M6"/>
    <mergeCell ref="B31:D31"/>
    <mergeCell ref="B29:I30"/>
    <mergeCell ref="C28:D28"/>
    <mergeCell ref="E28:F28"/>
    <mergeCell ref="C13:D13"/>
    <mergeCell ref="C25:D25"/>
    <mergeCell ref="E25:F25"/>
    <mergeCell ref="C26:D26"/>
    <mergeCell ref="E26:F26"/>
    <mergeCell ref="C14:D14"/>
    <mergeCell ref="C15:D15"/>
    <mergeCell ref="C16:D16"/>
    <mergeCell ref="C27:D27"/>
    <mergeCell ref="E18:F18"/>
    <mergeCell ref="C19:D19"/>
    <mergeCell ref="C17:D17"/>
    <mergeCell ref="B50:E50"/>
    <mergeCell ref="B33:F33"/>
    <mergeCell ref="H35:I35"/>
    <mergeCell ref="H36:I36"/>
    <mergeCell ref="H33:I33"/>
  </mergeCells>
  <phoneticPr fontId="23" type="noConversion"/>
  <conditionalFormatting sqref="F50">
    <cfRule type="cellIs" dxfId="657" priority="47" operator="greaterThan">
      <formula>0</formula>
    </cfRule>
  </conditionalFormatting>
  <conditionalFormatting sqref="G14:G23 C7:E7 H7 C19:F19 C15:C18 C20:C23 E20:E23 I37:I41">
    <cfRule type="containsBlanks" dxfId="656" priority="79">
      <formula>LEN(TRIM(C7))=0</formula>
    </cfRule>
  </conditionalFormatting>
  <conditionalFormatting sqref="E15:F15">
    <cfRule type="containsBlanks" dxfId="655" priority="38">
      <formula>LEN(TRIM(E15))=0</formula>
    </cfRule>
  </conditionalFormatting>
  <conditionalFormatting sqref="E16:F18">
    <cfRule type="containsBlanks" dxfId="654" priority="37">
      <formula>LEN(TRIM(E16))=0</formula>
    </cfRule>
  </conditionalFormatting>
  <conditionalFormatting sqref="G24:G26 C24:C26 E24:E26 E28 C28 G28">
    <cfRule type="containsBlanks" dxfId="653" priority="30">
      <formula>LEN(TRIM(C24))=0</formula>
    </cfRule>
  </conditionalFormatting>
  <conditionalFormatting sqref="I15:I26 I28">
    <cfRule type="containsBlanks" dxfId="652" priority="27">
      <formula>LEN(TRIM(I15))=0</formula>
    </cfRule>
  </conditionalFormatting>
  <conditionalFormatting sqref="E27 C27 G27">
    <cfRule type="containsBlanks" dxfId="651" priority="26">
      <formula>LEN(TRIM(C27))=0</formula>
    </cfRule>
  </conditionalFormatting>
  <conditionalFormatting sqref="I14">
    <cfRule type="containsBlanks" dxfId="650" priority="28">
      <formula>LEN(TRIM(I14))=0</formula>
    </cfRule>
  </conditionalFormatting>
  <conditionalFormatting sqref="I27">
    <cfRule type="containsBlanks" dxfId="649" priority="24">
      <formula>LEN(TRIM(I27))=0</formula>
    </cfRule>
  </conditionalFormatting>
  <conditionalFormatting sqref="B29:I30">
    <cfRule type="containsErrors" dxfId="648" priority="23">
      <formula>ISERROR(B29)</formula>
    </cfRule>
  </conditionalFormatting>
  <conditionalFormatting sqref="F8:I9">
    <cfRule type="notContainsBlanks" dxfId="647" priority="80">
      <formula>LEN(TRIM(F8))&gt;0</formula>
    </cfRule>
  </conditionalFormatting>
  <conditionalFormatting sqref="D11">
    <cfRule type="containsText" dxfId="646" priority="19" operator="containsText" text="Income is greater than 80% of the AMI.">
      <formula>NOT(ISERROR(SEARCH("Income is greater than 80% of the AMI.",D11)))</formula>
    </cfRule>
  </conditionalFormatting>
  <conditionalFormatting sqref="C11">
    <cfRule type="cellIs" dxfId="645" priority="18" operator="greaterThan">
      <formula>0.8</formula>
    </cfRule>
  </conditionalFormatting>
  <conditionalFormatting sqref="C8:E8">
    <cfRule type="containsBlanks" dxfId="644" priority="17">
      <formula>LEN(TRIM(C8))=0</formula>
    </cfRule>
  </conditionalFormatting>
  <conditionalFormatting sqref="C9:E9">
    <cfRule type="containsBlanks" dxfId="643" priority="16">
      <formula>LEN(TRIM(C9))=0</formula>
    </cfRule>
  </conditionalFormatting>
  <conditionalFormatting sqref="C10:E10">
    <cfRule type="containsBlanks" dxfId="642" priority="15">
      <formula>LEN(TRIM(C10))=0</formula>
    </cfRule>
  </conditionalFormatting>
  <conditionalFormatting sqref="I34">
    <cfRule type="containsBlanks" dxfId="641" priority="11">
      <formula>LEN(TRIM(I34))=0</formula>
    </cfRule>
    <cfRule type="containsBlanks" dxfId="640" priority="14">
      <formula>LEN(TRIM(I34))=0</formula>
    </cfRule>
  </conditionalFormatting>
  <conditionalFormatting sqref="H36:I41 H43:I44">
    <cfRule type="expression" dxfId="639" priority="9">
      <formula>$I$34=""</formula>
    </cfRule>
    <cfRule type="expression" dxfId="638" priority="10">
      <formula>$I$34="OO Rehabilitation"</formula>
    </cfRule>
    <cfRule type="expression" dxfId="637" priority="13">
      <formula>$I$34="OO Purchase"</formula>
    </cfRule>
  </conditionalFormatting>
  <conditionalFormatting sqref="I44">
    <cfRule type="containsBlanks" dxfId="636" priority="5">
      <formula>LEN(TRIM(I44))=0</formula>
    </cfRule>
    <cfRule type="cellIs" dxfId="635" priority="6" operator="equal">
      <formula>0.38</formula>
    </cfRule>
    <cfRule type="cellIs" dxfId="634" priority="7" operator="between">
      <formula>0.01</formula>
      <formula>0.38</formula>
    </cfRule>
    <cfRule type="cellIs" dxfId="633" priority="8" operator="greaterThan">
      <formula>0.38</formula>
    </cfRule>
  </conditionalFormatting>
  <conditionalFormatting sqref="I41">
    <cfRule type="cellIs" dxfId="632" priority="2" operator="greaterThan">
      <formula>0</formula>
    </cfRule>
    <cfRule type="cellIs" dxfId="631" priority="4" operator="greaterThan">
      <formula>0</formula>
    </cfRule>
  </conditionalFormatting>
  <conditionalFormatting sqref="D11:I11">
    <cfRule type="containsText" dxfId="630" priority="1" operator="containsText" text="Income is greater than 80% AMI due to extended decimal places. Household is ineligible.">
      <formula>NOT(ISERROR(SEARCH("Income is greater than 80% AMI due to extended decimal places. Household is ineligible.",D11)))</formula>
    </cfRule>
  </conditionalFormatting>
  <dataValidations count="5">
    <dataValidation type="list" allowBlank="1" showInputMessage="1" showErrorMessage="1" sqref="I14:I28" xr:uid="{00000000-0002-0000-0000-000000000000}">
      <formula1>"Yes,No"</formula1>
    </dataValidation>
    <dataValidation type="list" allowBlank="1" showInputMessage="1" showErrorMessage="1" sqref="C9:E9" xr:uid="{ABDA87B7-F2BC-4A1A-BF47-0F8D6AACF703}">
      <formula1>"Arkansas,Colorado,Illinois,Iowa,Kansas,Missouri,Nebraska,Oklahoma"</formula1>
    </dataValidation>
    <dataValidation type="list" allowBlank="1" showInputMessage="1" showErrorMessage="1" sqref="C10:E10" xr:uid="{7E86E0C8-15B1-4565-A975-F3F248EB1574}">
      <formula1>INDIRECT(State)</formula1>
    </dataValidation>
    <dataValidation type="list" allowBlank="1" showInputMessage="1" showErrorMessage="1" sqref="I34" xr:uid="{C365F6D2-B68D-465A-82FB-FF10FB5B6C8A}">
      <formula1>"OO Purchase, OO Rehabilitation"</formula1>
    </dataValidation>
    <dataValidation allowBlank="1" showInputMessage="1" showErrorMessage="1" prompt="For example: Homeowner association dues, maintenance fees, etc." sqref="I40" xr:uid="{EBCF442E-67E8-4B12-B732-924439AED4CB}"/>
  </dataValidations>
  <pageMargins left="1.8541666666666699E-2" right="0.2" top="0.5" bottom="0.5" header="0.3" footer="0.05"/>
  <pageSetup scale="84" orientation="portrait" r:id="rId1"/>
  <headerFooter>
    <oddFooter>&amp;C&amp;"-,Regular"&amp;10&amp;P of &amp;N&amp;R&amp;"-,Regular"&amp;10&amp;A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DCD6B2"/>
  </sheetPr>
  <dimension ref="A1:N145"/>
  <sheetViews>
    <sheetView showGridLines="0" zoomScaleNormal="100" workbookViewId="0">
      <selection activeCell="B11" sqref="B11:B13"/>
    </sheetView>
  </sheetViews>
  <sheetFormatPr defaultColWidth="9" defaultRowHeight="15.75" customHeight="1" x14ac:dyDescent="0.3"/>
  <cols>
    <col min="1" max="1" width="21.25" style="101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7"/>
      <c r="K4" s="27"/>
    </row>
    <row r="5" spans="1:13" ht="15" customHeight="1" thickBot="1" x14ac:dyDescent="0.35">
      <c r="A5" s="25" t="s">
        <v>50</v>
      </c>
      <c r="B5" s="514" t="str">
        <f>IF(Household_Summary!C14="","",Household_Summary!C14)</f>
        <v/>
      </c>
      <c r="C5" s="515"/>
      <c r="D5" s="515"/>
      <c r="E5" s="515"/>
      <c r="F5" s="515"/>
      <c r="G5" s="515"/>
      <c r="H5" s="515"/>
      <c r="I5" s="516"/>
      <c r="J5" s="101"/>
      <c r="K5" s="27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107" t="s">
        <v>7</v>
      </c>
      <c r="B7" s="119"/>
      <c r="C7" s="119"/>
      <c r="D7" s="119"/>
      <c r="E7" s="119"/>
      <c r="F7" s="119"/>
      <c r="G7" s="119"/>
      <c r="H7" s="119"/>
      <c r="I7" s="119"/>
      <c r="J7" s="132"/>
      <c r="K7" s="132"/>
    </row>
    <row r="8" spans="1:13" ht="15" customHeight="1" x14ac:dyDescent="0.35">
      <c r="A8" s="18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106" t="s">
        <v>27</v>
      </c>
      <c r="B10" s="38"/>
      <c r="C10" s="39"/>
      <c r="D10" s="2"/>
      <c r="E10" s="106" t="s">
        <v>28</v>
      </c>
      <c r="F10" s="38"/>
      <c r="G10" s="39"/>
      <c r="H10" s="121"/>
      <c r="I10" s="489" t="s">
        <v>31</v>
      </c>
      <c r="J10" s="490"/>
      <c r="K10" s="491"/>
    </row>
    <row r="11" spans="1:13" ht="15" customHeight="1" x14ac:dyDescent="0.3">
      <c r="A11" s="40" t="s">
        <v>21</v>
      </c>
      <c r="B11" s="111"/>
      <c r="C11" s="41"/>
      <c r="E11" s="44" t="s">
        <v>9</v>
      </c>
      <c r="F11" s="115"/>
      <c r="G11" s="50"/>
      <c r="H11" s="164"/>
      <c r="I11" s="493"/>
      <c r="J11" s="494"/>
      <c r="K11" s="495"/>
      <c r="L11" s="26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40" t="s">
        <v>22</v>
      </c>
      <c r="B12" s="111"/>
      <c r="C12" s="41"/>
      <c r="E12" s="40" t="s">
        <v>10</v>
      </c>
      <c r="F12" s="185"/>
      <c r="G12" s="41"/>
      <c r="H12" s="119"/>
      <c r="I12" s="496"/>
      <c r="J12" s="497"/>
      <c r="K12" s="498"/>
      <c r="M12" s="37">
        <f>F11*M11</f>
        <v>0</v>
      </c>
    </row>
    <row r="13" spans="1:13" ht="15" customHeight="1" x14ac:dyDescent="0.45">
      <c r="A13" s="19" t="s">
        <v>23</v>
      </c>
      <c r="B13" s="113"/>
      <c r="C13" s="41"/>
      <c r="E13" s="540" t="s">
        <v>11</v>
      </c>
      <c r="F13" s="541"/>
      <c r="G13" s="41"/>
      <c r="H13" s="119"/>
      <c r="I13" s="496"/>
      <c r="J13" s="497"/>
      <c r="K13" s="498"/>
    </row>
    <row r="14" spans="1:13" ht="15" customHeight="1" thickBot="1" x14ac:dyDescent="0.35">
      <c r="A14" s="59"/>
      <c r="B14" s="60"/>
      <c r="C14" s="43"/>
      <c r="E14" s="40" t="s">
        <v>12</v>
      </c>
      <c r="F14" s="186"/>
      <c r="G14" s="41"/>
      <c r="H14" s="119"/>
      <c r="I14" s="496"/>
      <c r="J14" s="497"/>
      <c r="K14" s="498"/>
      <c r="L14" s="6"/>
    </row>
    <row r="15" spans="1:13" ht="15" customHeight="1" thickTop="1" thickBot="1" x14ac:dyDescent="0.35">
      <c r="A15" s="57" t="s">
        <v>25</v>
      </c>
      <c r="B15" s="103">
        <f>IF(B13="",0,B13/Daily_Calculation*365)</f>
        <v>0</v>
      </c>
      <c r="C15" s="58"/>
      <c r="E15" s="40" t="s">
        <v>46</v>
      </c>
      <c r="F15" s="195"/>
      <c r="G15" s="41"/>
      <c r="H15" s="119"/>
      <c r="I15" s="496"/>
      <c r="J15" s="497"/>
      <c r="K15" s="498"/>
    </row>
    <row r="16" spans="1:13" ht="15" customHeight="1" thickTop="1" x14ac:dyDescent="0.3">
      <c r="A16" s="56">
        <f>IF(B11="",0,B12-B11+1)</f>
        <v>0</v>
      </c>
      <c r="B16" s="306"/>
      <c r="C16" s="36"/>
      <c r="D16" s="36"/>
      <c r="E16" s="45" t="s">
        <v>48</v>
      </c>
      <c r="F16" s="353">
        <v>52</v>
      </c>
      <c r="G16" s="46"/>
      <c r="H16" s="145"/>
      <c r="I16" s="496"/>
      <c r="J16" s="497"/>
      <c r="K16" s="498"/>
      <c r="M16" s="37"/>
    </row>
    <row r="17" spans="1:13" ht="15" customHeight="1" thickBot="1" x14ac:dyDescent="0.35">
      <c r="D17" s="63"/>
      <c r="E17" s="19"/>
      <c r="F17" s="49"/>
      <c r="G17" s="4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63"/>
      <c r="E18" s="53" t="s">
        <v>30</v>
      </c>
      <c r="F18" s="55">
        <f>IF(F11="",F14*F15*F16,F11*M11)</f>
        <v>0</v>
      </c>
      <c r="G18" s="39"/>
      <c r="H18" s="145"/>
      <c r="I18" s="496"/>
      <c r="J18" s="497"/>
      <c r="K18" s="498"/>
    </row>
    <row r="19" spans="1:13" ht="15" customHeight="1" thickBot="1" x14ac:dyDescent="0.35">
      <c r="A19" s="52" t="s">
        <v>24</v>
      </c>
      <c r="B19" s="187"/>
      <c r="C19" s="46"/>
      <c r="D19" s="63"/>
      <c r="E19" s="54" t="s">
        <v>26</v>
      </c>
      <c r="F19" s="51">
        <f>IF(B19="",0,B19/A16*365)</f>
        <v>0</v>
      </c>
      <c r="G19" s="41"/>
      <c r="H19" s="145"/>
      <c r="I19" s="496"/>
      <c r="J19" s="497"/>
      <c r="K19" s="498"/>
    </row>
    <row r="20" spans="1:13" ht="15" customHeight="1" thickTop="1" thickBot="1" x14ac:dyDescent="0.35">
      <c r="A20" s="47"/>
      <c r="B20" s="42"/>
      <c r="C20" s="48"/>
      <c r="D20" s="63"/>
      <c r="E20" s="70" t="s">
        <v>44</v>
      </c>
      <c r="F20" s="78">
        <f>SUM(F18:F19)</f>
        <v>0</v>
      </c>
      <c r="G20" s="58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139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24"/>
    </row>
    <row r="23" spans="1:13" s="119" customFormat="1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24"/>
    </row>
    <row r="25" spans="1:13" ht="15" customHeight="1" thickTop="1" x14ac:dyDescent="0.3">
      <c r="A25" s="107" t="s">
        <v>13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3" ht="15" customHeight="1" x14ac:dyDescent="0.35">
      <c r="A26" s="18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219"/>
    </row>
    <row r="27" spans="1:13" ht="15" customHeight="1" thickBot="1" x14ac:dyDescent="0.35">
      <c r="A27" s="120"/>
      <c r="B27" s="119"/>
      <c r="C27" s="119"/>
      <c r="D27" s="119"/>
      <c r="E27" s="119"/>
      <c r="F27" s="119"/>
      <c r="G27" s="119"/>
      <c r="H27" s="119"/>
      <c r="I27" s="539"/>
      <c r="J27" s="539"/>
      <c r="K27" s="539"/>
    </row>
    <row r="28" spans="1:13" ht="15" customHeight="1" thickTop="1" x14ac:dyDescent="0.35">
      <c r="A28" s="106" t="s">
        <v>27</v>
      </c>
      <c r="B28" s="38"/>
      <c r="C28" s="39"/>
      <c r="E28" s="106" t="s">
        <v>28</v>
      </c>
      <c r="F28" s="38"/>
      <c r="G28" s="39"/>
      <c r="H28" s="119"/>
      <c r="I28" s="489" t="s">
        <v>31</v>
      </c>
      <c r="J28" s="490"/>
      <c r="K28" s="491"/>
    </row>
    <row r="29" spans="1:13" ht="15" customHeight="1" x14ac:dyDescent="0.3">
      <c r="A29" s="40" t="s">
        <v>21</v>
      </c>
      <c r="B29" s="111"/>
      <c r="C29" s="41"/>
      <c r="E29" s="44" t="s">
        <v>9</v>
      </c>
      <c r="F29" s="115"/>
      <c r="G29" s="50"/>
      <c r="H29" s="119"/>
      <c r="I29" s="493"/>
      <c r="J29" s="494"/>
      <c r="K29" s="495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40" t="s">
        <v>22</v>
      </c>
      <c r="B30" s="111"/>
      <c r="C30" s="41"/>
      <c r="E30" s="40" t="s">
        <v>10</v>
      </c>
      <c r="F30" s="185"/>
      <c r="G30" s="41"/>
      <c r="H30" s="119"/>
      <c r="I30" s="496"/>
      <c r="J30" s="497"/>
      <c r="K30" s="498"/>
      <c r="M30" s="37">
        <f>F29*M29</f>
        <v>0</v>
      </c>
    </row>
    <row r="31" spans="1:13" ht="15" customHeight="1" x14ac:dyDescent="0.45">
      <c r="A31" s="19" t="s">
        <v>23</v>
      </c>
      <c r="B31" s="113"/>
      <c r="C31" s="41"/>
      <c r="E31" s="540" t="s">
        <v>11</v>
      </c>
      <c r="F31" s="541"/>
      <c r="G31" s="41"/>
      <c r="H31" s="119"/>
      <c r="I31" s="496"/>
      <c r="J31" s="497"/>
      <c r="K31" s="498"/>
    </row>
    <row r="32" spans="1:13" ht="15" customHeight="1" thickBot="1" x14ac:dyDescent="0.35">
      <c r="A32" s="59"/>
      <c r="B32" s="60"/>
      <c r="C32" s="43"/>
      <c r="E32" s="40" t="s">
        <v>12</v>
      </c>
      <c r="F32" s="186"/>
      <c r="G32" s="41"/>
      <c r="H32" s="119"/>
      <c r="I32" s="496"/>
      <c r="J32" s="497"/>
      <c r="K32" s="498"/>
    </row>
    <row r="33" spans="1:13" ht="15" customHeight="1" thickTop="1" thickBot="1" x14ac:dyDescent="0.35">
      <c r="A33" s="57" t="s">
        <v>25</v>
      </c>
      <c r="B33" s="103">
        <f>IF(B31="",0,B31/Daily_Calculation2*365)</f>
        <v>0</v>
      </c>
      <c r="C33" s="58"/>
      <c r="E33" s="40" t="s">
        <v>46</v>
      </c>
      <c r="F33" s="195"/>
      <c r="G33" s="41"/>
      <c r="H33" s="119"/>
      <c r="I33" s="496"/>
      <c r="J33" s="497"/>
      <c r="K33" s="498"/>
    </row>
    <row r="34" spans="1:13" ht="15" customHeight="1" thickTop="1" x14ac:dyDescent="0.3">
      <c r="A34" s="56">
        <f>IF(B29="",0,B30-B29+1)</f>
        <v>0</v>
      </c>
      <c r="B34" s="306"/>
      <c r="C34" s="36"/>
      <c r="E34" s="45" t="s">
        <v>48</v>
      </c>
      <c r="F34" s="353">
        <v>52</v>
      </c>
      <c r="G34" s="46"/>
      <c r="H34" s="119"/>
      <c r="I34" s="496"/>
      <c r="J34" s="497"/>
      <c r="K34" s="498"/>
    </row>
    <row r="35" spans="1:13" ht="15" customHeight="1" thickBot="1" x14ac:dyDescent="0.35">
      <c r="E35" s="19"/>
      <c r="F35" s="49"/>
      <c r="G35" s="46"/>
      <c r="H35" s="119"/>
      <c r="I35" s="496"/>
      <c r="J35" s="497"/>
      <c r="K35" s="498"/>
      <c r="L35" s="2"/>
    </row>
    <row r="36" spans="1:13" ht="15" customHeight="1" thickTop="1" x14ac:dyDescent="0.35">
      <c r="A36" s="517" t="s">
        <v>29</v>
      </c>
      <c r="B36" s="518"/>
      <c r="C36" s="519"/>
      <c r="D36" s="32"/>
      <c r="E36" s="53" t="s">
        <v>30</v>
      </c>
      <c r="F36" s="55">
        <f>IF(F29="",F32*F33*F34,F29*M29)</f>
        <v>0</v>
      </c>
      <c r="G36" s="39"/>
      <c r="H36" s="162"/>
      <c r="I36" s="496"/>
      <c r="J36" s="497"/>
      <c r="K36" s="498"/>
      <c r="L36" s="26"/>
    </row>
    <row r="37" spans="1:13" ht="15" customHeight="1" thickBot="1" x14ac:dyDescent="0.35">
      <c r="A37" s="52" t="s">
        <v>24</v>
      </c>
      <c r="B37" s="114"/>
      <c r="C37" s="46"/>
      <c r="D37" s="33"/>
      <c r="E37" s="54" t="s">
        <v>26</v>
      </c>
      <c r="F37" s="51">
        <f>IF(B37="",0,B37/A34*365)</f>
        <v>0</v>
      </c>
      <c r="G37" s="41"/>
      <c r="H37" s="139"/>
      <c r="I37" s="496"/>
      <c r="J37" s="497"/>
      <c r="K37" s="498"/>
      <c r="L37" s="2"/>
      <c r="M37" s="28"/>
    </row>
    <row r="38" spans="1:13" ht="15" customHeight="1" thickTop="1" thickBot="1" x14ac:dyDescent="0.4">
      <c r="A38" s="47"/>
      <c r="B38" s="42"/>
      <c r="C38" s="48"/>
      <c r="D38" s="34"/>
      <c r="E38" s="71" t="s">
        <v>44</v>
      </c>
      <c r="F38" s="78">
        <f>SUM(F36:F37)</f>
        <v>0</v>
      </c>
      <c r="G38" s="58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132"/>
      <c r="L39" s="2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2"/>
    </row>
    <row r="41" spans="1:13" s="119" customFormat="1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s="119" customFormat="1" ht="15" customHeight="1" thickBot="1" x14ac:dyDescent="0.4">
      <c r="A42" s="209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s="119" customFormat="1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210"/>
      <c r="H43" s="210"/>
      <c r="I43" s="210"/>
      <c r="J43" s="210"/>
      <c r="K43" s="210"/>
      <c r="L43" s="121"/>
    </row>
    <row r="44" spans="1:13" s="119" customFormat="1" ht="15" customHeight="1" thickTop="1" thickBot="1" x14ac:dyDescent="0.4">
      <c r="B44" s="523"/>
      <c r="C44" s="523"/>
      <c r="D44" s="523"/>
      <c r="E44" s="523"/>
      <c r="F44" s="523"/>
      <c r="G44" s="523"/>
      <c r="H44" s="523"/>
      <c r="I44" s="210"/>
      <c r="J44" s="210"/>
      <c r="K44" s="210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4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24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132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2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38"/>
      <c r="D49" s="6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2"/>
      <c r="D50" s="21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2"/>
    </row>
    <row r="51" spans="1:14" ht="15" customHeight="1" x14ac:dyDescent="0.3">
      <c r="A51" s="135" t="str">
        <f>IF(F47="","",IF(F47="no","","Tax Return End Date:"))</f>
        <v/>
      </c>
      <c r="B51" s="346"/>
      <c r="C51" s="2"/>
      <c r="D51" s="21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2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2"/>
      <c r="D52" s="9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110"/>
      <c r="D53" s="110"/>
      <c r="E53" s="303" t="str">
        <f>IF(F47="","",IF(F47="yes",""," + Depreciation:"))</f>
        <v/>
      </c>
      <c r="F53" s="183"/>
      <c r="G53" s="142"/>
      <c r="H53" s="142"/>
      <c r="I53" s="496"/>
      <c r="J53" s="497"/>
      <c r="K53" s="498"/>
      <c r="L53" s="2"/>
    </row>
    <row r="54" spans="1:14" s="119" customFormat="1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02"/>
      <c r="D54" s="302"/>
      <c r="E54" s="307" t="str">
        <f>IF(F47="","",IF(F47="yes","","Total:"))</f>
        <v/>
      </c>
      <c r="F54" s="310" t="str">
        <f>IF(F47="","",IF(F47="yes","",SUM(F52:F53)))</f>
        <v/>
      </c>
      <c r="G54" s="302"/>
      <c r="H54" s="302"/>
      <c r="I54" s="496"/>
      <c r="J54" s="497"/>
      <c r="K54" s="498"/>
      <c r="L54" s="121"/>
    </row>
    <row r="55" spans="1:14" s="119" customFormat="1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02"/>
      <c r="D55" s="302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02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142"/>
      <c r="D56" s="142"/>
      <c r="E56" s="306">
        <f>IF(F51="",0,F51-F50+1)</f>
        <v>0</v>
      </c>
      <c r="G56" s="142"/>
      <c r="H56" s="176"/>
      <c r="I56" s="496"/>
      <c r="J56" s="497"/>
      <c r="K56" s="498"/>
      <c r="L56" s="2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142"/>
      <c r="H57" s="176"/>
      <c r="I57" s="496"/>
      <c r="J57" s="497"/>
      <c r="K57" s="498"/>
      <c r="L57" s="24"/>
    </row>
    <row r="58" spans="1:14" ht="15" customHeight="1" x14ac:dyDescent="0.35">
      <c r="A58" s="502" t="s">
        <v>45</v>
      </c>
      <c r="B58" s="503"/>
      <c r="C58" s="503"/>
      <c r="D58" s="110"/>
      <c r="E58" s="77">
        <f>MAX(B55,F55)</f>
        <v>0</v>
      </c>
      <c r="F58" s="87"/>
      <c r="G58" s="142"/>
      <c r="H58" s="176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142"/>
      <c r="H59" s="176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208"/>
      <c r="J60" s="208"/>
      <c r="K60" s="208"/>
      <c r="L60" s="2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2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131"/>
      <c r="B63" s="131"/>
      <c r="C63" s="131"/>
      <c r="D63" s="131"/>
      <c r="E63" s="100"/>
      <c r="F63" s="99"/>
      <c r="G63" s="182"/>
      <c r="H63" s="182"/>
      <c r="I63" s="182"/>
      <c r="J63" s="182"/>
      <c r="K63" s="182"/>
      <c r="L63" s="6"/>
    </row>
    <row r="64" spans="1:14" ht="15" customHeight="1" x14ac:dyDescent="0.3">
      <c r="A64" s="131"/>
      <c r="B64" s="131"/>
      <c r="C64" s="131"/>
      <c r="D64" s="131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A65" s="120"/>
      <c r="B65" s="121"/>
      <c r="C65" s="121"/>
      <c r="D65" s="121"/>
      <c r="E65" s="121"/>
      <c r="F65" s="121"/>
      <c r="G65" s="119"/>
      <c r="H65" s="119"/>
      <c r="I65" s="149"/>
      <c r="J65" s="149"/>
      <c r="K65" s="132"/>
      <c r="L65" s="2"/>
    </row>
    <row r="66" spans="1:13" ht="3" customHeight="1" x14ac:dyDescent="0.35">
      <c r="A66" s="120"/>
      <c r="B66" s="121"/>
      <c r="C66" s="121"/>
      <c r="D66" s="121"/>
      <c r="E66" s="121"/>
      <c r="F66" s="121"/>
      <c r="G66" s="119"/>
      <c r="H66" s="119"/>
      <c r="I66" s="149"/>
      <c r="J66" s="149"/>
      <c r="K66" s="132"/>
      <c r="L66" s="2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J67" s="119"/>
      <c r="K67" s="126"/>
    </row>
    <row r="68" spans="1:13" ht="3" customHeight="1" x14ac:dyDescent="0.3">
      <c r="A68" s="120"/>
      <c r="B68" s="75"/>
      <c r="C68" s="75"/>
      <c r="D68" s="75"/>
      <c r="E68" s="75"/>
      <c r="F68" s="75"/>
      <c r="G68" s="128"/>
      <c r="H68" s="128"/>
      <c r="I68" s="128"/>
      <c r="J68" s="119"/>
      <c r="K68" s="119"/>
      <c r="L68" s="1" t="s">
        <v>17</v>
      </c>
    </row>
    <row r="69" spans="1:13" ht="15" customHeight="1" x14ac:dyDescent="0.3">
      <c r="A69" s="120"/>
      <c r="B69" s="128"/>
      <c r="C69" s="128"/>
      <c r="D69" s="128"/>
      <c r="E69" s="128"/>
      <c r="F69" s="128"/>
      <c r="G69" s="128"/>
      <c r="H69" s="128"/>
      <c r="I69" s="128"/>
      <c r="J69" s="119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J70" s="119"/>
      <c r="K70" s="126"/>
    </row>
    <row r="71" spans="1:13" ht="15" customHeight="1" thickBot="1" x14ac:dyDescent="0.35">
      <c r="A71" s="105" t="s">
        <v>50</v>
      </c>
      <c r="B71" s="514" t="str">
        <f>IF(Household_Summary!C14="","",Household_Summary!C14)</f>
        <v/>
      </c>
      <c r="C71" s="515"/>
      <c r="D71" s="515"/>
      <c r="E71" s="515"/>
      <c r="F71" s="515"/>
      <c r="G71" s="515"/>
      <c r="H71" s="515"/>
      <c r="I71" s="516"/>
      <c r="J71" s="119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23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">
        <f>IF(B84="",0,B94-B87+1)</f>
        <v>0</v>
      </c>
    </row>
    <row r="85" spans="1:13" s="119" customFormat="1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s="119" customFormat="1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s="119" customFormat="1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s="119" customFormat="1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s="119" customFormat="1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s="119" customFormat="1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s="119" customFormat="1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s="119" customFormat="1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s="119" customFormat="1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s="119" customFormat="1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110"/>
      <c r="B108" s="20"/>
      <c r="C108" s="31"/>
      <c r="D108" s="31"/>
      <c r="E108" s="31"/>
      <c r="F108" s="110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24"/>
    </row>
    <row r="112" spans="1:13" ht="15" customHeight="1" thickTop="1" x14ac:dyDescent="0.35">
      <c r="A112" s="142"/>
      <c r="B112" s="132"/>
      <c r="C112" s="138"/>
      <c r="D112" s="138"/>
      <c r="E112" s="138"/>
      <c r="F112" s="138"/>
      <c r="G112" s="138"/>
      <c r="H112" s="138"/>
      <c r="I112" s="181"/>
      <c r="J112" s="181"/>
      <c r="K112" s="181"/>
      <c r="L112" s="24"/>
    </row>
    <row r="113" spans="1:12" ht="15" customHeight="1" x14ac:dyDescent="0.35">
      <c r="L113" s="24"/>
    </row>
    <row r="114" spans="1:12" ht="15" customHeight="1" x14ac:dyDescent="0.3"/>
    <row r="115" spans="1:12" ht="15" customHeight="1" x14ac:dyDescent="0.3">
      <c r="L115" s="4"/>
    </row>
    <row r="116" spans="1:12" ht="15" customHeight="1" x14ac:dyDescent="0.3">
      <c r="L116" s="2"/>
    </row>
    <row r="117" spans="1:12" ht="15" customHeight="1" x14ac:dyDescent="0.3">
      <c r="L117" s="2"/>
    </row>
    <row r="118" spans="1:12" ht="15" customHeight="1" x14ac:dyDescent="0.3">
      <c r="L118" s="2"/>
    </row>
    <row r="119" spans="1:12" ht="15" customHeight="1" x14ac:dyDescent="0.3">
      <c r="L119" s="2"/>
    </row>
    <row r="120" spans="1:12" ht="15" customHeight="1" x14ac:dyDescent="0.3">
      <c r="L120" s="4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3"/>
      <c r="B126" s="29"/>
      <c r="C126" s="110"/>
      <c r="D126" s="110"/>
      <c r="E126" s="110"/>
      <c r="F126" s="110"/>
      <c r="G126" s="110"/>
      <c r="H126" s="108"/>
      <c r="I126" s="108"/>
      <c r="J126" s="108"/>
      <c r="K126" s="24"/>
    </row>
    <row r="127" spans="1:12" ht="15" customHeight="1" x14ac:dyDescent="0.35">
      <c r="A127" s="3"/>
      <c r="B127" s="29"/>
      <c r="C127" s="110"/>
      <c r="D127" s="110"/>
      <c r="E127" s="110"/>
      <c r="F127" s="110"/>
      <c r="G127" s="110"/>
      <c r="H127" s="108"/>
      <c r="I127" s="108"/>
      <c r="J127" s="108"/>
      <c r="K127" s="24"/>
    </row>
    <row r="128" spans="1:12" ht="15" customHeight="1" x14ac:dyDescent="0.35">
      <c r="A128" s="3"/>
      <c r="B128" s="29"/>
      <c r="C128" s="110"/>
      <c r="D128" s="110"/>
      <c r="E128" s="110"/>
      <c r="F128" s="110"/>
      <c r="G128" s="110"/>
      <c r="H128" s="108"/>
      <c r="I128" s="108"/>
      <c r="J128" s="108"/>
      <c r="K128" s="24"/>
    </row>
    <row r="129" spans="1:12" ht="15" customHeight="1" x14ac:dyDescent="0.35">
      <c r="A129" s="3"/>
      <c r="B129" s="29"/>
      <c r="C129" s="110"/>
      <c r="D129" s="110"/>
      <c r="E129" s="110"/>
      <c r="F129" s="110"/>
      <c r="G129" s="110"/>
      <c r="H129" s="108"/>
      <c r="I129" s="108"/>
      <c r="J129" s="108"/>
      <c r="K129" s="24"/>
    </row>
    <row r="130" spans="1:12" ht="15" customHeight="1" x14ac:dyDescent="0.35">
      <c r="A130" s="3"/>
      <c r="B130" s="29"/>
      <c r="C130" s="110"/>
      <c r="D130" s="110"/>
      <c r="E130" s="110"/>
      <c r="F130" s="110"/>
      <c r="G130" s="110"/>
      <c r="H130" s="108"/>
      <c r="I130" s="108"/>
      <c r="J130" s="108"/>
      <c r="K130" s="24"/>
    </row>
    <row r="131" spans="1:12" ht="15" customHeight="1" x14ac:dyDescent="0.35">
      <c r="A131" s="3"/>
      <c r="B131" s="29"/>
      <c r="C131" s="110"/>
      <c r="D131" s="110"/>
      <c r="E131" s="110"/>
      <c r="F131" s="110"/>
      <c r="G131" s="110"/>
      <c r="H131" s="108"/>
      <c r="I131" s="108"/>
      <c r="J131" s="108"/>
      <c r="K131" s="24"/>
    </row>
    <row r="132" spans="1:12" ht="15" customHeight="1" x14ac:dyDescent="0.35">
      <c r="A132" s="3"/>
      <c r="B132" s="29"/>
      <c r="C132" s="110"/>
      <c r="D132" s="110"/>
      <c r="E132" s="110"/>
      <c r="F132" s="110"/>
      <c r="G132" s="110"/>
      <c r="H132" s="108"/>
      <c r="I132" s="108"/>
      <c r="J132" s="108"/>
      <c r="K132" s="24"/>
    </row>
    <row r="133" spans="1:12" ht="15" customHeight="1" x14ac:dyDescent="0.35">
      <c r="A133" s="3"/>
      <c r="B133" s="29"/>
      <c r="C133" s="110"/>
      <c r="D133" s="110"/>
      <c r="E133" s="110"/>
      <c r="F133" s="110"/>
      <c r="G133" s="110"/>
      <c r="H133" s="108"/>
      <c r="I133" s="108"/>
      <c r="J133" s="108"/>
      <c r="K133" s="24"/>
    </row>
    <row r="134" spans="1:12" ht="13" x14ac:dyDescent="0.3">
      <c r="B134" s="110"/>
      <c r="C134" s="11"/>
      <c r="D134" s="11"/>
      <c r="E134" s="11"/>
      <c r="F134" s="11"/>
      <c r="G134" s="11"/>
      <c r="H134" s="11"/>
    </row>
    <row r="135" spans="1:12" ht="13" x14ac:dyDescent="0.3">
      <c r="A135" s="120"/>
      <c r="B135" s="189"/>
      <c r="C135" s="190"/>
      <c r="D135" s="504"/>
      <c r="E135" s="504"/>
      <c r="F135" s="191"/>
      <c r="G135" s="7"/>
      <c r="H135" s="7"/>
      <c r="I135" s="2"/>
      <c r="J135" s="2"/>
      <c r="K135" s="10"/>
      <c r="L135" s="2"/>
    </row>
    <row r="136" spans="1:12" ht="15.75" customHeight="1" x14ac:dyDescent="0.3">
      <c r="A136" s="120"/>
      <c r="B136" s="192"/>
      <c r="C136" s="193"/>
      <c r="D136" s="480"/>
      <c r="E136" s="480"/>
      <c r="F136" s="129"/>
      <c r="G136" s="15"/>
      <c r="H136" s="15"/>
      <c r="I136" s="8"/>
      <c r="J136" s="2"/>
      <c r="K136" s="2"/>
      <c r="L136" s="2"/>
    </row>
    <row r="137" spans="1:12" ht="15.75" customHeight="1" x14ac:dyDescent="0.3">
      <c r="A137" s="120"/>
      <c r="B137" s="192"/>
      <c r="C137" s="193"/>
      <c r="D137" s="480"/>
      <c r="E137" s="480"/>
      <c r="F137" s="194"/>
      <c r="G137" s="5"/>
      <c r="H137" s="5"/>
      <c r="I137" s="2"/>
      <c r="J137" s="2"/>
      <c r="K137" s="2"/>
      <c r="L137" s="2"/>
    </row>
    <row r="138" spans="1:12" ht="15.75" customHeight="1" x14ac:dyDescent="0.3">
      <c r="B138" s="4"/>
      <c r="C138" s="21"/>
      <c r="D138" s="21"/>
      <c r="E138" s="21"/>
      <c r="F138" s="21"/>
      <c r="G138" s="21"/>
      <c r="H138" s="21"/>
      <c r="I138" s="11"/>
      <c r="J138" s="2"/>
      <c r="K138" s="16"/>
      <c r="L138" s="2"/>
    </row>
    <row r="139" spans="1:12" ht="15.75" customHeight="1" x14ac:dyDescent="0.3">
      <c r="A139" s="3"/>
      <c r="B139" s="4"/>
      <c r="C139" s="22"/>
      <c r="D139" s="22"/>
      <c r="E139" s="22"/>
      <c r="F139" s="22"/>
      <c r="G139" s="22"/>
      <c r="H139" s="22"/>
      <c r="I139" s="11"/>
      <c r="J139" s="2"/>
      <c r="K139" s="23"/>
      <c r="L139" s="2"/>
    </row>
    <row r="140" spans="1:12" ht="15.75" customHeight="1" x14ac:dyDescent="0.3">
      <c r="B140" s="12"/>
      <c r="C140" s="22"/>
      <c r="D140" s="22"/>
      <c r="E140" s="22"/>
      <c r="F140" s="22"/>
      <c r="G140" s="22"/>
      <c r="H140" s="22"/>
      <c r="I140" s="11"/>
      <c r="J140" s="2"/>
      <c r="K140" s="2"/>
      <c r="L140" s="8"/>
    </row>
    <row r="141" spans="1:12" ht="15.75" customHeight="1" x14ac:dyDescent="0.3">
      <c r="B141" s="109"/>
      <c r="C141" s="13"/>
      <c r="D141" s="13"/>
      <c r="E141" s="13"/>
      <c r="F141" s="13"/>
      <c r="G141" s="13"/>
      <c r="H141" s="13"/>
      <c r="I141" s="35"/>
      <c r="J141" s="2"/>
      <c r="K141" s="2"/>
      <c r="L141" s="6"/>
    </row>
    <row r="142" spans="1:12" ht="15.75" customHeight="1" x14ac:dyDescent="0.3">
      <c r="B142" s="12"/>
      <c r="C142" s="2"/>
      <c r="D142" s="2"/>
      <c r="E142" s="2"/>
      <c r="F142" s="2"/>
      <c r="G142" s="2"/>
      <c r="H142" s="2"/>
      <c r="I142" s="35"/>
      <c r="J142" s="2"/>
      <c r="K142" s="2"/>
      <c r="L142" s="6"/>
    </row>
    <row r="143" spans="1:12" ht="15.75" customHeight="1" x14ac:dyDescent="0.3">
      <c r="B143" s="12"/>
      <c r="C143" s="13"/>
      <c r="D143" s="13"/>
      <c r="E143" s="13"/>
      <c r="F143" s="13"/>
      <c r="G143" s="13"/>
      <c r="H143" s="13"/>
      <c r="I143" s="35"/>
      <c r="J143" s="2"/>
      <c r="K143" s="14"/>
      <c r="L143" s="16"/>
    </row>
    <row r="144" spans="1:12" ht="15.75" customHeight="1" x14ac:dyDescent="0.3">
      <c r="B144" s="12"/>
      <c r="C144" s="13"/>
      <c r="D144" s="13"/>
      <c r="E144" s="13"/>
      <c r="F144" s="13"/>
      <c r="G144" s="13"/>
      <c r="H144" s="13"/>
      <c r="I144" s="35"/>
      <c r="J144" s="72"/>
      <c r="K144" s="14"/>
      <c r="L144" s="7"/>
    </row>
    <row r="145" spans="2:9" ht="15.75" customHeight="1" x14ac:dyDescent="0.3">
      <c r="B145" s="35"/>
      <c r="C145" s="13"/>
      <c r="D145" s="13"/>
      <c r="E145" s="13"/>
      <c r="F145" s="13"/>
      <c r="G145" s="13"/>
      <c r="H145" s="13"/>
      <c r="I145" s="35"/>
    </row>
  </sheetData>
  <sheetProtection algorithmName="SHA-512" hashValue="pEklfqUnVT9dm4ejPoXI/VKR7qSCU76Hsq8z4WKfgimfTQSM3hCb42mzJ8Ab4MUwUL42DbvHzbU7XX7VgjRLeA==" saltValue="K8UkO2nPj3lS+Ct/9uFEQQ==" spinCount="100000" sheet="1" selectLockedCells="1"/>
  <mergeCells count="63">
    <mergeCell ref="A23:K23"/>
    <mergeCell ref="E31:F31"/>
    <mergeCell ref="A18:C18"/>
    <mergeCell ref="A22:D22"/>
    <mergeCell ref="F22:K22"/>
    <mergeCell ref="B26:H26"/>
    <mergeCell ref="I28:K28"/>
    <mergeCell ref="A72:K72"/>
    <mergeCell ref="E64:K64"/>
    <mergeCell ref="A1:K3"/>
    <mergeCell ref="B4:I4"/>
    <mergeCell ref="B5:I5"/>
    <mergeCell ref="A6:K6"/>
    <mergeCell ref="B8:H8"/>
    <mergeCell ref="I8:J8"/>
    <mergeCell ref="I9:K9"/>
    <mergeCell ref="I26:J26"/>
    <mergeCell ref="I27:K27"/>
    <mergeCell ref="I10:K10"/>
    <mergeCell ref="I11:K20"/>
    <mergeCell ref="E13:F13"/>
    <mergeCell ref="I29:K38"/>
    <mergeCell ref="A41:K41"/>
    <mergeCell ref="B71:I71"/>
    <mergeCell ref="A36:C36"/>
    <mergeCell ref="A40:D40"/>
    <mergeCell ref="F40:K40"/>
    <mergeCell ref="B44:H44"/>
    <mergeCell ref="A62:D62"/>
    <mergeCell ref="F62:K62"/>
    <mergeCell ref="A43:B43"/>
    <mergeCell ref="F100:K102"/>
    <mergeCell ref="D137:E137"/>
    <mergeCell ref="A107:B107"/>
    <mergeCell ref="I111:K111"/>
    <mergeCell ref="A46:K46"/>
    <mergeCell ref="A47:E47"/>
    <mergeCell ref="I47:K47"/>
    <mergeCell ref="A48:F48"/>
    <mergeCell ref="I48:K59"/>
    <mergeCell ref="A58:C58"/>
    <mergeCell ref="D135:E135"/>
    <mergeCell ref="D136:E136"/>
    <mergeCell ref="A82:B82"/>
    <mergeCell ref="A84:B84"/>
    <mergeCell ref="A89:B89"/>
    <mergeCell ref="B70:I70"/>
    <mergeCell ref="D85:E95"/>
    <mergeCell ref="F104:K104"/>
    <mergeCell ref="F105:K107"/>
    <mergeCell ref="E49:F49"/>
    <mergeCell ref="A73:K73"/>
    <mergeCell ref="A78:K78"/>
    <mergeCell ref="A83:K83"/>
    <mergeCell ref="A98:K98"/>
    <mergeCell ref="A103:K103"/>
    <mergeCell ref="F75:K77"/>
    <mergeCell ref="F74:K74"/>
    <mergeCell ref="F79:K79"/>
    <mergeCell ref="F80:K82"/>
    <mergeCell ref="F84:K84"/>
    <mergeCell ref="F85:K97"/>
    <mergeCell ref="F99:K99"/>
  </mergeCells>
  <conditionalFormatting sqref="L143:L144">
    <cfRule type="expression" dxfId="629" priority="82">
      <formula>$J$142="No"</formula>
    </cfRule>
  </conditionalFormatting>
  <conditionalFormatting sqref="E58">
    <cfRule type="cellIs" dxfId="628" priority="79" operator="greaterThan">
      <formula>0</formula>
    </cfRule>
    <cfRule type="cellIs" dxfId="627" priority="80" operator="greaterThan">
      <formula>0</formula>
    </cfRule>
    <cfRule type="containsErrors" dxfId="626" priority="81">
      <formula>ISERROR(E58)</formula>
    </cfRule>
  </conditionalFormatting>
  <conditionalFormatting sqref="F55">
    <cfRule type="containsErrors" dxfId="625" priority="74">
      <formula>ISERROR(F55)</formula>
    </cfRule>
    <cfRule type="containsBlanks" dxfId="624" priority="83">
      <formula>LEN(TRIM(F55))=0</formula>
    </cfRule>
  </conditionalFormatting>
  <conditionalFormatting sqref="I11:K20 B52:B53">
    <cfRule type="containsBlanks" dxfId="623" priority="61">
      <formula>LEN(TRIM(B11))=0</formula>
    </cfRule>
  </conditionalFormatting>
  <conditionalFormatting sqref="B74:B75">
    <cfRule type="containsBlanks" dxfId="622" priority="63">
      <formula>LEN(TRIM(B74))=0</formula>
    </cfRule>
  </conditionalFormatting>
  <conditionalFormatting sqref="B79:B80">
    <cfRule type="containsBlanks" dxfId="621" priority="62">
      <formula>LEN(TRIM(B79))=0</formula>
    </cfRule>
  </conditionalFormatting>
  <conditionalFormatting sqref="I29:K38">
    <cfRule type="containsBlanks" dxfId="620" priority="60">
      <formula>LEN(TRIM(I29))=0</formula>
    </cfRule>
  </conditionalFormatting>
  <conditionalFormatting sqref="B99:B101">
    <cfRule type="containsBlanks" dxfId="619" priority="52">
      <formula>LEN(TRIM(B99))=0</formula>
    </cfRule>
  </conditionalFormatting>
  <conditionalFormatting sqref="F100">
    <cfRule type="containsBlanks" dxfId="618" priority="51">
      <formula>LEN(TRIM(F100))=0</formula>
    </cfRule>
  </conditionalFormatting>
  <conditionalFormatting sqref="B104:B105">
    <cfRule type="containsBlanks" dxfId="617" priority="50">
      <formula>LEN(TRIM(B104))=0</formula>
    </cfRule>
  </conditionalFormatting>
  <conditionalFormatting sqref="F47">
    <cfRule type="containsBlanks" dxfId="616" priority="49">
      <formula>LEN(TRIM(F47))=0</formula>
    </cfRule>
  </conditionalFormatting>
  <conditionalFormatting sqref="F52:F53">
    <cfRule type="containsBlanks" dxfId="615" priority="47">
      <formula>LEN(TRIM(F52))=0</formula>
    </cfRule>
  </conditionalFormatting>
  <conditionalFormatting sqref="B8:H8">
    <cfRule type="containsBlanks" dxfId="614" priority="46">
      <formula>LEN(TRIM(B8))=0</formula>
    </cfRule>
  </conditionalFormatting>
  <conditionalFormatting sqref="B11:B13">
    <cfRule type="containsBlanks" dxfId="613" priority="45">
      <formula>LEN(TRIM(B11))=0</formula>
    </cfRule>
  </conditionalFormatting>
  <conditionalFormatting sqref="F11:F12">
    <cfRule type="containsBlanks" dxfId="612" priority="44">
      <formula>LEN(TRIM(F11))=0</formula>
    </cfRule>
  </conditionalFormatting>
  <conditionalFormatting sqref="F14:F16">
    <cfRule type="containsBlanks" dxfId="611" priority="43">
      <formula>LEN(TRIM(F14))=0</formula>
    </cfRule>
  </conditionalFormatting>
  <conditionalFormatting sqref="B19">
    <cfRule type="containsBlanks" dxfId="610" priority="42">
      <formula>LEN(TRIM(B19))=0</formula>
    </cfRule>
  </conditionalFormatting>
  <conditionalFormatting sqref="B26:H26">
    <cfRule type="containsBlanks" dxfId="609" priority="41">
      <formula>LEN(TRIM(B26))=0</formula>
    </cfRule>
  </conditionalFormatting>
  <conditionalFormatting sqref="B29:B31">
    <cfRule type="containsBlanks" dxfId="608" priority="40">
      <formula>LEN(TRIM(B29))=0</formula>
    </cfRule>
  </conditionalFormatting>
  <conditionalFormatting sqref="F29:F30">
    <cfRule type="containsBlanks" dxfId="607" priority="39">
      <formula>LEN(TRIM(F29))=0</formula>
    </cfRule>
  </conditionalFormatting>
  <conditionalFormatting sqref="F32:F34">
    <cfRule type="containsBlanks" dxfId="606" priority="38">
      <formula>LEN(TRIM(F32))=0</formula>
    </cfRule>
  </conditionalFormatting>
  <conditionalFormatting sqref="B37">
    <cfRule type="containsBlanks" dxfId="605" priority="37">
      <formula>LEN(TRIM(B37))=0</formula>
    </cfRule>
  </conditionalFormatting>
  <conditionalFormatting sqref="F50">
    <cfRule type="containsBlanks" dxfId="604" priority="30">
      <formula>LEN(TRIM(F50))=0</formula>
    </cfRule>
  </conditionalFormatting>
  <conditionalFormatting sqref="F51">
    <cfRule type="containsBlanks" dxfId="603" priority="29">
      <formula>LEN(TRIM(F51))=0</formula>
    </cfRule>
  </conditionalFormatting>
  <conditionalFormatting sqref="B97">
    <cfRule type="containsErrors" dxfId="602" priority="26">
      <formula>ISERROR(B97)</formula>
    </cfRule>
  </conditionalFormatting>
  <conditionalFormatting sqref="B50">
    <cfRule type="containsBlanks" dxfId="601" priority="21">
      <formula>LEN(TRIM(B50))=0</formula>
    </cfRule>
  </conditionalFormatting>
  <conditionalFormatting sqref="B51">
    <cfRule type="containsBlanks" dxfId="600" priority="20">
      <formula>LEN(TRIM(B51))=0</formula>
    </cfRule>
  </conditionalFormatting>
  <conditionalFormatting sqref="B85">
    <cfRule type="containsBlanks" dxfId="599" priority="19">
      <formula>LEN(TRIM(B85))=0</formula>
    </cfRule>
  </conditionalFormatting>
  <conditionalFormatting sqref="B86">
    <cfRule type="containsBlanks" dxfId="598" priority="18">
      <formula>LEN(TRIM(B86))=0</formula>
    </cfRule>
  </conditionalFormatting>
  <conditionalFormatting sqref="B87">
    <cfRule type="containsBlanks" dxfId="597" priority="17">
      <formula>LEN(TRIM(B87))=0</formula>
    </cfRule>
  </conditionalFormatting>
  <conditionalFormatting sqref="B90">
    <cfRule type="containsBlanks" dxfId="596" priority="16">
      <formula>LEN(TRIM(B90))=0</formula>
    </cfRule>
  </conditionalFormatting>
  <conditionalFormatting sqref="B91">
    <cfRule type="containsBlanks" dxfId="595" priority="15">
      <formula>LEN(TRIM(B91))=0</formula>
    </cfRule>
  </conditionalFormatting>
  <conditionalFormatting sqref="B92">
    <cfRule type="containsBlanks" dxfId="594" priority="14">
      <formula>LEN(TRIM(B92))=0</formula>
    </cfRule>
  </conditionalFormatting>
  <conditionalFormatting sqref="B55">
    <cfRule type="cellIs" dxfId="593" priority="13" operator="greaterThan">
      <formula>0</formula>
    </cfRule>
  </conditionalFormatting>
  <conditionalFormatting sqref="I48:K59">
    <cfRule type="containsBlanks" dxfId="592" priority="12">
      <formula>LEN(TRIM(I48))=0</formula>
    </cfRule>
  </conditionalFormatting>
  <conditionalFormatting sqref="F75">
    <cfRule type="containsBlanks" dxfId="591" priority="11">
      <formula>LEN(TRIM(F75))=0</formula>
    </cfRule>
  </conditionalFormatting>
  <conditionalFormatting sqref="F80">
    <cfRule type="containsBlanks" dxfId="590" priority="10">
      <formula>LEN(TRIM(F80))=0</formula>
    </cfRule>
  </conditionalFormatting>
  <conditionalFormatting sqref="F85">
    <cfRule type="containsBlanks" dxfId="589" priority="9">
      <formula>LEN(TRIM(F85))=0</formula>
    </cfRule>
  </conditionalFormatting>
  <conditionalFormatting sqref="F105">
    <cfRule type="containsBlanks" dxfId="588" priority="8">
      <formula>LEN(TRIM(F105))=0</formula>
    </cfRule>
  </conditionalFormatting>
  <dataValidations xWindow="369" yWindow="568" count="13">
    <dataValidation type="list" allowBlank="1" showInputMessage="1" showErrorMessage="1" sqref="L5" xr:uid="{00000000-0002-0000-0100-000000000000}">
      <formula1>"2014, 2015"</formula1>
    </dataValidation>
    <dataValidation type="list" allowBlank="1" showInputMessage="1" showErrorMessage="1" sqref="F30 F12" xr:uid="{00000000-0002-0000-0100-000001000000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00000000-0002-0000-0100-000002000000}">
      <formula1>6</formula1>
    </dataValidation>
    <dataValidation type="textLength" operator="lessThanOrEqual" allowBlank="1" showInputMessage="1" showErrorMessage="1" sqref="B96" xr:uid="{00000000-0002-0000-0100-000003000000}">
      <formula1>8</formula1>
    </dataValidation>
    <dataValidation type="list" allowBlank="1" showInputMessage="1" showErrorMessage="1" sqref="F47" xr:uid="{00000000-0002-0000-0100-000004000000}">
      <formula1>"Yes,No"</formula1>
    </dataValidation>
    <dataValidation type="decimal" operator="greaterThan" allowBlank="1" showInputMessage="1" showErrorMessage="1" sqref="B74 B104 B99 B79 B85:B86" xr:uid="{00000000-0002-0000-0100-000005000000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BE47C896-303B-490C-A360-C3D813EB37D4}">
      <formula1>6</formula1>
    </dataValidation>
    <dataValidation allowBlank="1" showInputMessage="1" showErrorMessage="1" prompt="Enter ALL YTD gross income + YTD OT/Bonus/Commission/Tips + YTD Other Income." sqref="B13" xr:uid="{C2474E37-813A-42E0-99D6-908192FF30D8}"/>
    <dataValidation allowBlank="1" showInputMessage="1" showErrorMessage="1" prompt="Enter all income NOT included in &quot;Base Wages&quot; (i.e. overtime, bonus, commission, tips, etc.)." sqref="B19 B37" xr:uid="{266825B8-9FE4-4B0A-AFAC-2D0AB1A81D06}"/>
    <dataValidation allowBlank="1" showInputMessage="1" showErrorMessage="1" prompt="If a range of hours is indicated, enter the high end of the range." sqref="F15 F33" xr:uid="{8777F25A-3432-448C-B4D0-E2DA173C299A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D697EF3D-31AB-4B79-91EC-EF2F266282C4}">
      <formula1>6</formula1>
    </dataValidation>
    <dataValidation allowBlank="1" showInputMessage="1" showErrorMessage="1" prompt="Enter ALL YTD gross income + YTD OT/Bonus/Commission/Tips + YTD other income." sqref="B31" xr:uid="{BB96B0D8-6B8A-4DAC-BDFB-6C54DB748F5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CADF536D-5F2A-4420-9484-F95B83370121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00F9-BC2C-4310-A314-41C35C4227FB}">
  <sheetPr codeName="Sheet4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51</v>
      </c>
      <c r="B5" s="514" t="str">
        <f>IF(Household_Summary!C15="","",Household_Summary!C15)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51</v>
      </c>
      <c r="B71" s="514" t="str">
        <f>IF(Household_Summary!C15="","",Household_Summary!C15)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Yi5FSC5+8Ag1xJWtNv28VKIO+ru4jK00lGdOYwR4yfmBsSVGc6PiiluQDSmFSiS2uhsRaeaRgDtpk8fP/+pqwA==" saltValue="giwI6wBTLwnuRUt5ZrFSi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587" priority="41">
      <formula>$J$142="No"</formula>
    </cfRule>
  </conditionalFormatting>
  <conditionalFormatting sqref="E58">
    <cfRule type="cellIs" dxfId="586" priority="38" operator="greaterThan">
      <formula>0</formula>
    </cfRule>
    <cfRule type="cellIs" dxfId="585" priority="39" operator="greaterThan">
      <formula>0</formula>
    </cfRule>
    <cfRule type="containsErrors" dxfId="584" priority="40">
      <formula>ISERROR(E58)</formula>
    </cfRule>
  </conditionalFormatting>
  <conditionalFormatting sqref="F55">
    <cfRule type="containsErrors" dxfId="583" priority="37">
      <formula>ISERROR(F55)</formula>
    </cfRule>
    <cfRule type="containsBlanks" dxfId="582" priority="42">
      <formula>LEN(TRIM(F55))=0</formula>
    </cfRule>
  </conditionalFormatting>
  <conditionalFormatting sqref="I11:K20 B52:B53">
    <cfRule type="containsBlanks" dxfId="581" priority="34">
      <formula>LEN(TRIM(B11))=0</formula>
    </cfRule>
  </conditionalFormatting>
  <conditionalFormatting sqref="B74:B75">
    <cfRule type="containsBlanks" dxfId="580" priority="36">
      <formula>LEN(TRIM(B74))=0</formula>
    </cfRule>
  </conditionalFormatting>
  <conditionalFormatting sqref="B79:B80">
    <cfRule type="containsBlanks" dxfId="579" priority="35">
      <formula>LEN(TRIM(B79))=0</formula>
    </cfRule>
  </conditionalFormatting>
  <conditionalFormatting sqref="I29:K38">
    <cfRule type="containsBlanks" dxfId="578" priority="33">
      <formula>LEN(TRIM(I29))=0</formula>
    </cfRule>
  </conditionalFormatting>
  <conditionalFormatting sqref="B99:B101">
    <cfRule type="containsBlanks" dxfId="577" priority="32">
      <formula>LEN(TRIM(B99))=0</formula>
    </cfRule>
  </conditionalFormatting>
  <conditionalFormatting sqref="F100">
    <cfRule type="containsBlanks" dxfId="576" priority="31">
      <formula>LEN(TRIM(F100))=0</formula>
    </cfRule>
  </conditionalFormatting>
  <conditionalFormatting sqref="B104:B105">
    <cfRule type="containsBlanks" dxfId="575" priority="30">
      <formula>LEN(TRIM(B104))=0</formula>
    </cfRule>
  </conditionalFormatting>
  <conditionalFormatting sqref="F47">
    <cfRule type="containsBlanks" dxfId="574" priority="29">
      <formula>LEN(TRIM(F47))=0</formula>
    </cfRule>
  </conditionalFormatting>
  <conditionalFormatting sqref="F52:F53">
    <cfRule type="containsBlanks" dxfId="573" priority="28">
      <formula>LEN(TRIM(F52))=0</formula>
    </cfRule>
  </conditionalFormatting>
  <conditionalFormatting sqref="B8:H8">
    <cfRule type="containsBlanks" dxfId="572" priority="27">
      <formula>LEN(TRIM(B8))=0</formula>
    </cfRule>
  </conditionalFormatting>
  <conditionalFormatting sqref="B11:B13">
    <cfRule type="containsBlanks" dxfId="571" priority="26">
      <formula>LEN(TRIM(B11))=0</formula>
    </cfRule>
  </conditionalFormatting>
  <conditionalFormatting sqref="F11:F12">
    <cfRule type="containsBlanks" dxfId="570" priority="25">
      <formula>LEN(TRIM(F11))=0</formula>
    </cfRule>
  </conditionalFormatting>
  <conditionalFormatting sqref="F14:F16">
    <cfRule type="containsBlanks" dxfId="569" priority="24">
      <formula>LEN(TRIM(F14))=0</formula>
    </cfRule>
  </conditionalFormatting>
  <conditionalFormatting sqref="B19">
    <cfRule type="containsBlanks" dxfId="568" priority="23">
      <formula>LEN(TRIM(B19))=0</formula>
    </cfRule>
  </conditionalFormatting>
  <conditionalFormatting sqref="B26:H26">
    <cfRule type="containsBlanks" dxfId="567" priority="22">
      <formula>LEN(TRIM(B26))=0</formula>
    </cfRule>
  </conditionalFormatting>
  <conditionalFormatting sqref="B29:B31">
    <cfRule type="containsBlanks" dxfId="566" priority="21">
      <formula>LEN(TRIM(B29))=0</formula>
    </cfRule>
  </conditionalFormatting>
  <conditionalFormatting sqref="F29:F30">
    <cfRule type="containsBlanks" dxfId="565" priority="20">
      <formula>LEN(TRIM(F29))=0</formula>
    </cfRule>
  </conditionalFormatting>
  <conditionalFormatting sqref="F32:F34">
    <cfRule type="containsBlanks" dxfId="564" priority="19">
      <formula>LEN(TRIM(F32))=0</formula>
    </cfRule>
  </conditionalFormatting>
  <conditionalFormatting sqref="B37">
    <cfRule type="containsBlanks" dxfId="563" priority="18">
      <formula>LEN(TRIM(B37))=0</formula>
    </cfRule>
  </conditionalFormatting>
  <conditionalFormatting sqref="F50">
    <cfRule type="containsBlanks" dxfId="562" priority="17">
      <formula>LEN(TRIM(F50))=0</formula>
    </cfRule>
  </conditionalFormatting>
  <conditionalFormatting sqref="F51">
    <cfRule type="containsBlanks" dxfId="561" priority="16">
      <formula>LEN(TRIM(F51))=0</formula>
    </cfRule>
  </conditionalFormatting>
  <conditionalFormatting sqref="B97">
    <cfRule type="containsErrors" dxfId="560" priority="15">
      <formula>ISERROR(B97)</formula>
    </cfRule>
  </conditionalFormatting>
  <conditionalFormatting sqref="B50">
    <cfRule type="containsBlanks" dxfId="559" priority="14">
      <formula>LEN(TRIM(B50))=0</formula>
    </cfRule>
  </conditionalFormatting>
  <conditionalFormatting sqref="B51">
    <cfRule type="containsBlanks" dxfId="558" priority="13">
      <formula>LEN(TRIM(B51))=0</formula>
    </cfRule>
  </conditionalFormatting>
  <conditionalFormatting sqref="B85">
    <cfRule type="containsBlanks" dxfId="557" priority="12">
      <formula>LEN(TRIM(B85))=0</formula>
    </cfRule>
  </conditionalFormatting>
  <conditionalFormatting sqref="B86">
    <cfRule type="containsBlanks" dxfId="556" priority="11">
      <formula>LEN(TRIM(B86))=0</formula>
    </cfRule>
  </conditionalFormatting>
  <conditionalFormatting sqref="B87">
    <cfRule type="containsBlanks" dxfId="555" priority="10">
      <formula>LEN(TRIM(B87))=0</formula>
    </cfRule>
  </conditionalFormatting>
  <conditionalFormatting sqref="B90">
    <cfRule type="containsBlanks" dxfId="554" priority="9">
      <formula>LEN(TRIM(B90))=0</formula>
    </cfRule>
  </conditionalFormatting>
  <conditionalFormatting sqref="B91">
    <cfRule type="containsBlanks" dxfId="553" priority="8">
      <formula>LEN(TRIM(B91))=0</formula>
    </cfRule>
  </conditionalFormatting>
  <conditionalFormatting sqref="B92">
    <cfRule type="containsBlanks" dxfId="552" priority="7">
      <formula>LEN(TRIM(B92))=0</formula>
    </cfRule>
  </conditionalFormatting>
  <conditionalFormatting sqref="B55">
    <cfRule type="cellIs" dxfId="551" priority="6" operator="greaterThan">
      <formula>0</formula>
    </cfRule>
  </conditionalFormatting>
  <conditionalFormatting sqref="I48:K59">
    <cfRule type="containsBlanks" dxfId="550" priority="5">
      <formula>LEN(TRIM(I48))=0</formula>
    </cfRule>
  </conditionalFormatting>
  <conditionalFormatting sqref="F75">
    <cfRule type="containsBlanks" dxfId="549" priority="4">
      <formula>LEN(TRIM(F75))=0</formula>
    </cfRule>
  </conditionalFormatting>
  <conditionalFormatting sqref="F80">
    <cfRule type="containsBlanks" dxfId="548" priority="3">
      <formula>LEN(TRIM(F80))=0</formula>
    </cfRule>
  </conditionalFormatting>
  <conditionalFormatting sqref="F85">
    <cfRule type="containsBlanks" dxfId="547" priority="2">
      <formula>LEN(TRIM(F85))=0</formula>
    </cfRule>
  </conditionalFormatting>
  <conditionalFormatting sqref="F105">
    <cfRule type="containsBlanks" dxfId="546" priority="1">
      <formula>LEN(TRIM(F105))=0</formula>
    </cfRule>
  </conditionalFormatting>
  <dataValidations xWindow="370" yWindow="508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D683D154-B853-4984-8443-B89F3C221CC7}">
      <formula1>43466</formula1>
    </dataValidation>
    <dataValidation allowBlank="1" showInputMessage="1" showErrorMessage="1" prompt="Enter ALL YTD gross income + YTD OT/Bonus/Commission/Tips + YTD other income." sqref="B31" xr:uid="{5C110707-7203-4FDE-879B-0F5EA8E8ADBE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6B4F5BB2-1A2C-4716-BD10-00183BB1C8F4}">
      <formula1>6</formula1>
    </dataValidation>
    <dataValidation allowBlank="1" showInputMessage="1" showErrorMessage="1" prompt="If a range of hours is indicated, enter the high end of the range." sqref="F15 F33" xr:uid="{BDCF4A6F-BC2E-4276-9FD3-C2A879574FE6}"/>
    <dataValidation allowBlank="1" showInputMessage="1" showErrorMessage="1" prompt="Enter all income NOT included in &quot;Base Wages&quot; (i.e. overtime, bonus, commission, tips, etc.)." sqref="B19 B37" xr:uid="{12FA2B7D-9216-43AE-903C-3ED9C2F51120}"/>
    <dataValidation allowBlank="1" showInputMessage="1" showErrorMessage="1" prompt="Enter ALL YTD gross income + YTD OT/Bonus/Commission/Tips + YTD Other Income." sqref="B13" xr:uid="{A7FF9D07-D882-4CEB-8BE7-F19F30DA16E7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549FBB3-0F27-40A5-BBE0-AD4548E57403}">
      <formula1>6</formula1>
    </dataValidation>
    <dataValidation type="decimal" operator="greaterThan" allowBlank="1" showInputMessage="1" showErrorMessage="1" sqref="B74 B104 B99 B79 B85:B86" xr:uid="{177EBC28-8F84-44E7-A4CB-AA3E2EA5378C}">
      <formula1>0</formula1>
    </dataValidation>
    <dataValidation type="list" allowBlank="1" showInputMessage="1" showErrorMessage="1" sqref="F47" xr:uid="{F72CFB85-2E41-49E7-A629-302D1623A6E8}">
      <formula1>"Yes,No"</formula1>
    </dataValidation>
    <dataValidation type="textLength" operator="lessThanOrEqual" allowBlank="1" showInputMessage="1" showErrorMessage="1" sqref="B96" xr:uid="{3CE24E2C-C82B-4115-9D26-EBCEB4E182D5}">
      <formula1>8</formula1>
    </dataValidation>
    <dataValidation type="textLength" operator="lessThanOrEqual" allowBlank="1" showInputMessage="1" showErrorMessage="1" error="Input in MM/DD/YY format." prompt="Input in MM/DD/YY format." sqref="B30 B12 B101" xr:uid="{2827AF9C-41A8-40A2-8838-3A2F91E49F7E}">
      <formula1>6</formula1>
    </dataValidation>
    <dataValidation type="list" allowBlank="1" showInputMessage="1" showErrorMessage="1" sqref="F30 F12" xr:uid="{FCC9B1EA-9260-40AA-BAEB-FD1310DCF3FD}">
      <formula1>"1 (Annual), 12 (Monthly), 24 (Semi-Monthly), 26 (Bi-weekly),52 (Weekly)"</formula1>
    </dataValidation>
    <dataValidation type="list" allowBlank="1" showInputMessage="1" showErrorMessage="1" sqref="L5" xr:uid="{B0AA6010-5C74-4BD5-BD30-8A3434F87F35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8E5E-0405-49D1-A818-5670D56F0C54}">
  <sheetPr codeName="Sheet5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52</v>
      </c>
      <c r="B5" s="514" t="str">
        <f>IF(Household_Summary!C16="","",Household_Summary!C16)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52</v>
      </c>
      <c r="B71" s="514" t="str">
        <f>IF(Household_Summary!C16="","",Household_Summary!C16)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uOtYucO3SyVfv7HUkdwO37Ob5SvPnrZR/L3E18H7Wi/i9ubO2sdKNfn/pDX2feY8tkcC4rR17Lo0YNHrBE2bDw==" saltValue="sqDkIDoK0d4VlGzxf71oZ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545" priority="41">
      <formula>$J$142="No"</formula>
    </cfRule>
  </conditionalFormatting>
  <conditionalFormatting sqref="E58">
    <cfRule type="cellIs" dxfId="544" priority="38" operator="greaterThan">
      <formula>0</formula>
    </cfRule>
    <cfRule type="cellIs" dxfId="543" priority="39" operator="greaterThan">
      <formula>0</formula>
    </cfRule>
    <cfRule type="containsErrors" dxfId="542" priority="40">
      <formula>ISERROR(E58)</formula>
    </cfRule>
  </conditionalFormatting>
  <conditionalFormatting sqref="F55">
    <cfRule type="containsErrors" dxfId="541" priority="37">
      <formula>ISERROR(F55)</formula>
    </cfRule>
    <cfRule type="containsBlanks" dxfId="540" priority="42">
      <formula>LEN(TRIM(F55))=0</formula>
    </cfRule>
  </conditionalFormatting>
  <conditionalFormatting sqref="I11:K20 B52:B53">
    <cfRule type="containsBlanks" dxfId="539" priority="34">
      <formula>LEN(TRIM(B11))=0</formula>
    </cfRule>
  </conditionalFormatting>
  <conditionalFormatting sqref="B74:B75">
    <cfRule type="containsBlanks" dxfId="538" priority="36">
      <formula>LEN(TRIM(B74))=0</formula>
    </cfRule>
  </conditionalFormatting>
  <conditionalFormatting sqref="B79:B80">
    <cfRule type="containsBlanks" dxfId="537" priority="35">
      <formula>LEN(TRIM(B79))=0</formula>
    </cfRule>
  </conditionalFormatting>
  <conditionalFormatting sqref="I29:K38">
    <cfRule type="containsBlanks" dxfId="536" priority="33">
      <formula>LEN(TRIM(I29))=0</formula>
    </cfRule>
  </conditionalFormatting>
  <conditionalFormatting sqref="B99:B101">
    <cfRule type="containsBlanks" dxfId="535" priority="32">
      <formula>LEN(TRIM(B99))=0</formula>
    </cfRule>
  </conditionalFormatting>
  <conditionalFormatting sqref="F100">
    <cfRule type="containsBlanks" dxfId="534" priority="31">
      <formula>LEN(TRIM(F100))=0</formula>
    </cfRule>
  </conditionalFormatting>
  <conditionalFormatting sqref="B104:B105">
    <cfRule type="containsBlanks" dxfId="533" priority="30">
      <formula>LEN(TRIM(B104))=0</formula>
    </cfRule>
  </conditionalFormatting>
  <conditionalFormatting sqref="F47">
    <cfRule type="containsBlanks" dxfId="532" priority="29">
      <formula>LEN(TRIM(F47))=0</formula>
    </cfRule>
  </conditionalFormatting>
  <conditionalFormatting sqref="F52:F53">
    <cfRule type="containsBlanks" dxfId="531" priority="28">
      <formula>LEN(TRIM(F52))=0</formula>
    </cfRule>
  </conditionalFormatting>
  <conditionalFormatting sqref="B8:H8">
    <cfRule type="containsBlanks" dxfId="530" priority="27">
      <formula>LEN(TRIM(B8))=0</formula>
    </cfRule>
  </conditionalFormatting>
  <conditionalFormatting sqref="B11:B13">
    <cfRule type="containsBlanks" dxfId="529" priority="26">
      <formula>LEN(TRIM(B11))=0</formula>
    </cfRule>
  </conditionalFormatting>
  <conditionalFormatting sqref="F11:F12">
    <cfRule type="containsBlanks" dxfId="528" priority="25">
      <formula>LEN(TRIM(F11))=0</formula>
    </cfRule>
  </conditionalFormatting>
  <conditionalFormatting sqref="F14:F16">
    <cfRule type="containsBlanks" dxfId="527" priority="24">
      <formula>LEN(TRIM(F14))=0</formula>
    </cfRule>
  </conditionalFormatting>
  <conditionalFormatting sqref="B19">
    <cfRule type="containsBlanks" dxfId="526" priority="23">
      <formula>LEN(TRIM(B19))=0</formula>
    </cfRule>
  </conditionalFormatting>
  <conditionalFormatting sqref="B26:H26">
    <cfRule type="containsBlanks" dxfId="525" priority="22">
      <formula>LEN(TRIM(B26))=0</formula>
    </cfRule>
  </conditionalFormatting>
  <conditionalFormatting sqref="B29:B31">
    <cfRule type="containsBlanks" dxfId="524" priority="21">
      <formula>LEN(TRIM(B29))=0</formula>
    </cfRule>
  </conditionalFormatting>
  <conditionalFormatting sqref="F29:F30">
    <cfRule type="containsBlanks" dxfId="523" priority="20">
      <formula>LEN(TRIM(F29))=0</formula>
    </cfRule>
  </conditionalFormatting>
  <conditionalFormatting sqref="F32:F34">
    <cfRule type="containsBlanks" dxfId="522" priority="19">
      <formula>LEN(TRIM(F32))=0</formula>
    </cfRule>
  </conditionalFormatting>
  <conditionalFormatting sqref="B37">
    <cfRule type="containsBlanks" dxfId="521" priority="18">
      <formula>LEN(TRIM(B37))=0</formula>
    </cfRule>
  </conditionalFormatting>
  <conditionalFormatting sqref="F50">
    <cfRule type="containsBlanks" dxfId="520" priority="17">
      <formula>LEN(TRIM(F50))=0</formula>
    </cfRule>
  </conditionalFormatting>
  <conditionalFormatting sqref="F51">
    <cfRule type="containsBlanks" dxfId="519" priority="16">
      <formula>LEN(TRIM(F51))=0</formula>
    </cfRule>
  </conditionalFormatting>
  <conditionalFormatting sqref="B97">
    <cfRule type="containsErrors" dxfId="518" priority="15">
      <formula>ISERROR(B97)</formula>
    </cfRule>
  </conditionalFormatting>
  <conditionalFormatting sqref="B50">
    <cfRule type="containsBlanks" dxfId="517" priority="14">
      <formula>LEN(TRIM(B50))=0</formula>
    </cfRule>
  </conditionalFormatting>
  <conditionalFormatting sqref="B51">
    <cfRule type="containsBlanks" dxfId="516" priority="13">
      <formula>LEN(TRIM(B51))=0</formula>
    </cfRule>
  </conditionalFormatting>
  <conditionalFormatting sqref="B85">
    <cfRule type="containsBlanks" dxfId="515" priority="12">
      <formula>LEN(TRIM(B85))=0</formula>
    </cfRule>
  </conditionalFormatting>
  <conditionalFormatting sqref="B86">
    <cfRule type="containsBlanks" dxfId="514" priority="11">
      <formula>LEN(TRIM(B86))=0</formula>
    </cfRule>
  </conditionalFormatting>
  <conditionalFormatting sqref="B87">
    <cfRule type="containsBlanks" dxfId="513" priority="10">
      <formula>LEN(TRIM(B87))=0</formula>
    </cfRule>
  </conditionalFormatting>
  <conditionalFormatting sqref="B90">
    <cfRule type="containsBlanks" dxfId="512" priority="9">
      <formula>LEN(TRIM(B90))=0</formula>
    </cfRule>
  </conditionalFormatting>
  <conditionalFormatting sqref="B91">
    <cfRule type="containsBlanks" dxfId="511" priority="8">
      <formula>LEN(TRIM(B91))=0</formula>
    </cfRule>
  </conditionalFormatting>
  <conditionalFormatting sqref="B92">
    <cfRule type="containsBlanks" dxfId="510" priority="7">
      <formula>LEN(TRIM(B92))=0</formula>
    </cfRule>
  </conditionalFormatting>
  <conditionalFormatting sqref="B55">
    <cfRule type="cellIs" dxfId="509" priority="6" operator="greaterThan">
      <formula>0</formula>
    </cfRule>
  </conditionalFormatting>
  <conditionalFormatting sqref="I48:K59">
    <cfRule type="containsBlanks" dxfId="508" priority="5">
      <formula>LEN(TRIM(I48))=0</formula>
    </cfRule>
  </conditionalFormatting>
  <conditionalFormatting sqref="F75">
    <cfRule type="containsBlanks" dxfId="507" priority="4">
      <formula>LEN(TRIM(F75))=0</formula>
    </cfRule>
  </conditionalFormatting>
  <conditionalFormatting sqref="F80">
    <cfRule type="containsBlanks" dxfId="506" priority="3">
      <formula>LEN(TRIM(F80))=0</formula>
    </cfRule>
  </conditionalFormatting>
  <conditionalFormatting sqref="F85">
    <cfRule type="containsBlanks" dxfId="505" priority="2">
      <formula>LEN(TRIM(F85))=0</formula>
    </cfRule>
  </conditionalFormatting>
  <conditionalFormatting sqref="F105">
    <cfRule type="containsBlanks" dxfId="504" priority="1">
      <formula>LEN(TRIM(F105))=0</formula>
    </cfRule>
  </conditionalFormatting>
  <dataValidations xWindow="370" yWindow="577" count="13">
    <dataValidation type="list" allowBlank="1" showInputMessage="1" showErrorMessage="1" sqref="L5" xr:uid="{4314B70E-DE66-4CBA-8702-BD51FB303F59}">
      <formula1>"2014, 2015"</formula1>
    </dataValidation>
    <dataValidation type="list" allowBlank="1" showInputMessage="1" showErrorMessage="1" sqref="F30 F12" xr:uid="{43250AD4-E1DA-4E19-B6B3-861606EB9DE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6B058975-CEDA-4544-A70B-54E62C06FE3C}">
      <formula1>6</formula1>
    </dataValidation>
    <dataValidation type="textLength" operator="lessThanOrEqual" allowBlank="1" showInputMessage="1" showErrorMessage="1" sqref="B96" xr:uid="{D4AEFA7B-4416-4DFB-BFBC-DE9744CC7BFA}">
      <formula1>8</formula1>
    </dataValidation>
    <dataValidation type="list" allowBlank="1" showInputMessage="1" showErrorMessage="1" sqref="F47" xr:uid="{EF6CBE8B-9931-4D50-9B67-3C03BC4BA08D}">
      <formula1>"Yes,No"</formula1>
    </dataValidation>
    <dataValidation type="decimal" operator="greaterThan" allowBlank="1" showInputMessage="1" showErrorMessage="1" sqref="B74 B104 B99 B79 B85:B86" xr:uid="{3620BBC0-22D0-4D1C-9852-929B60BE61B6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92A9EF8A-D741-4D2C-8EBD-CE7D115EE399}">
      <formula1>6</formula1>
    </dataValidation>
    <dataValidation allowBlank="1" showInputMessage="1" showErrorMessage="1" prompt="Enter ALL YTD gross income + YTD OT/Bonus/Commission/Tips + YTD Other Income." sqref="B13" xr:uid="{1775FBE2-4B3B-44FF-9DE6-AD649B393C6F}"/>
    <dataValidation allowBlank="1" showInputMessage="1" showErrorMessage="1" prompt="Enter all income NOT included in &quot;Base Wages&quot; (i.e. overtime, bonus, commission, tips, etc.)." sqref="B19 B37" xr:uid="{B194E26E-4EE4-49C1-8FFF-D84FC2EB15C4}"/>
    <dataValidation allowBlank="1" showInputMessage="1" showErrorMessage="1" prompt="If a range of hours is indicated, enter the high end of the range." sqref="F15 F33" xr:uid="{830F9353-5FE2-47B8-8793-C6F2EA61BEFC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CB9A8FF7-2D6E-434C-921A-3A54C878D32F}">
      <formula1>6</formula1>
    </dataValidation>
    <dataValidation allowBlank="1" showInputMessage="1" showErrorMessage="1" prompt="Enter ALL YTD gross income + YTD OT/Bonus/Commission/Tips + YTD other income." sqref="B31" xr:uid="{A5F22498-03A0-4F23-A85C-55C83347094F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prior to first day of year represented by 2019 tax return, enter 1/1/2019." sqref="B50" xr:uid="{C0481F36-B4F7-430F-B0BF-21E5E0D7F9E7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F0A2-407F-4A31-A53D-50A24C5B935F}">
  <sheetPr codeName="Sheet6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53</v>
      </c>
      <c r="B5" s="514" t="str">
        <f>IF(Household_Summary!C17="","",Household_Summary!C17)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53</v>
      </c>
      <c r="B71" s="514" t="str">
        <f>IF(Household_Summary!C17="","",Household_Summary!C17)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j3rd9fFvDb7EW+4/TvUwWNvHC+x9g2O+xAqr2yQHP35qxQ89fy31vW3aIF8LS8Yzq3Y/5+IiRVLM98qijUif3g==" saltValue="GUcQrMygJhbepWLunqsvJ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503" priority="41">
      <formula>$J$142="No"</formula>
    </cfRule>
  </conditionalFormatting>
  <conditionalFormatting sqref="E58">
    <cfRule type="cellIs" dxfId="502" priority="38" operator="greaterThan">
      <formula>0</formula>
    </cfRule>
    <cfRule type="cellIs" dxfId="501" priority="39" operator="greaterThan">
      <formula>0</formula>
    </cfRule>
    <cfRule type="containsErrors" dxfId="500" priority="40">
      <formula>ISERROR(E58)</formula>
    </cfRule>
  </conditionalFormatting>
  <conditionalFormatting sqref="F55">
    <cfRule type="containsErrors" dxfId="499" priority="37">
      <formula>ISERROR(F55)</formula>
    </cfRule>
    <cfRule type="containsBlanks" dxfId="498" priority="42">
      <formula>LEN(TRIM(F55))=0</formula>
    </cfRule>
  </conditionalFormatting>
  <conditionalFormatting sqref="I11:K20 B52:B53">
    <cfRule type="containsBlanks" dxfId="497" priority="34">
      <formula>LEN(TRIM(B11))=0</formula>
    </cfRule>
  </conditionalFormatting>
  <conditionalFormatting sqref="B74:B75">
    <cfRule type="containsBlanks" dxfId="496" priority="36">
      <formula>LEN(TRIM(B74))=0</formula>
    </cfRule>
  </conditionalFormatting>
  <conditionalFormatting sqref="B79:B80">
    <cfRule type="containsBlanks" dxfId="495" priority="35">
      <formula>LEN(TRIM(B79))=0</formula>
    </cfRule>
  </conditionalFormatting>
  <conditionalFormatting sqref="I29:K38">
    <cfRule type="containsBlanks" dxfId="494" priority="33">
      <formula>LEN(TRIM(I29))=0</formula>
    </cfRule>
  </conditionalFormatting>
  <conditionalFormatting sqref="B99:B101">
    <cfRule type="containsBlanks" dxfId="493" priority="32">
      <formula>LEN(TRIM(B99))=0</formula>
    </cfRule>
  </conditionalFormatting>
  <conditionalFormatting sqref="F100">
    <cfRule type="containsBlanks" dxfId="492" priority="31">
      <formula>LEN(TRIM(F100))=0</formula>
    </cfRule>
  </conditionalFormatting>
  <conditionalFormatting sqref="B104:B105">
    <cfRule type="containsBlanks" dxfId="491" priority="30">
      <formula>LEN(TRIM(B104))=0</formula>
    </cfRule>
  </conditionalFormatting>
  <conditionalFormatting sqref="F47">
    <cfRule type="containsBlanks" dxfId="490" priority="29">
      <formula>LEN(TRIM(F47))=0</formula>
    </cfRule>
  </conditionalFormatting>
  <conditionalFormatting sqref="F52:F53">
    <cfRule type="containsBlanks" dxfId="489" priority="28">
      <formula>LEN(TRIM(F52))=0</formula>
    </cfRule>
  </conditionalFormatting>
  <conditionalFormatting sqref="B8:H8">
    <cfRule type="containsBlanks" dxfId="488" priority="27">
      <formula>LEN(TRIM(B8))=0</formula>
    </cfRule>
  </conditionalFormatting>
  <conditionalFormatting sqref="B11:B13">
    <cfRule type="containsBlanks" dxfId="487" priority="26">
      <formula>LEN(TRIM(B11))=0</formula>
    </cfRule>
  </conditionalFormatting>
  <conditionalFormatting sqref="F11:F12">
    <cfRule type="containsBlanks" dxfId="486" priority="25">
      <formula>LEN(TRIM(F11))=0</formula>
    </cfRule>
  </conditionalFormatting>
  <conditionalFormatting sqref="F14:F16">
    <cfRule type="containsBlanks" dxfId="485" priority="24">
      <formula>LEN(TRIM(F14))=0</formula>
    </cfRule>
  </conditionalFormatting>
  <conditionalFormatting sqref="B19">
    <cfRule type="containsBlanks" dxfId="484" priority="23">
      <formula>LEN(TRIM(B19))=0</formula>
    </cfRule>
  </conditionalFormatting>
  <conditionalFormatting sqref="B26:H26">
    <cfRule type="containsBlanks" dxfId="483" priority="22">
      <formula>LEN(TRIM(B26))=0</formula>
    </cfRule>
  </conditionalFormatting>
  <conditionalFormatting sqref="B29:B31">
    <cfRule type="containsBlanks" dxfId="482" priority="21">
      <formula>LEN(TRIM(B29))=0</formula>
    </cfRule>
  </conditionalFormatting>
  <conditionalFormatting sqref="F29:F30">
    <cfRule type="containsBlanks" dxfId="481" priority="20">
      <formula>LEN(TRIM(F29))=0</formula>
    </cfRule>
  </conditionalFormatting>
  <conditionalFormatting sqref="F32:F34">
    <cfRule type="containsBlanks" dxfId="480" priority="19">
      <formula>LEN(TRIM(F32))=0</formula>
    </cfRule>
  </conditionalFormatting>
  <conditionalFormatting sqref="B37">
    <cfRule type="containsBlanks" dxfId="479" priority="18">
      <formula>LEN(TRIM(B37))=0</formula>
    </cfRule>
  </conditionalFormatting>
  <conditionalFormatting sqref="F50">
    <cfRule type="containsBlanks" dxfId="478" priority="17">
      <formula>LEN(TRIM(F50))=0</formula>
    </cfRule>
  </conditionalFormatting>
  <conditionalFormatting sqref="F51">
    <cfRule type="containsBlanks" dxfId="477" priority="16">
      <formula>LEN(TRIM(F51))=0</formula>
    </cfRule>
  </conditionalFormatting>
  <conditionalFormatting sqref="B97">
    <cfRule type="containsErrors" dxfId="476" priority="15">
      <formula>ISERROR(B97)</formula>
    </cfRule>
  </conditionalFormatting>
  <conditionalFormatting sqref="B50">
    <cfRule type="containsBlanks" dxfId="475" priority="14">
      <formula>LEN(TRIM(B50))=0</formula>
    </cfRule>
  </conditionalFormatting>
  <conditionalFormatting sqref="B51">
    <cfRule type="containsBlanks" dxfId="474" priority="13">
      <formula>LEN(TRIM(B51))=0</formula>
    </cfRule>
  </conditionalFormatting>
  <conditionalFormatting sqref="B85">
    <cfRule type="containsBlanks" dxfId="473" priority="12">
      <formula>LEN(TRIM(B85))=0</formula>
    </cfRule>
  </conditionalFormatting>
  <conditionalFormatting sqref="B86">
    <cfRule type="containsBlanks" dxfId="472" priority="11">
      <formula>LEN(TRIM(B86))=0</formula>
    </cfRule>
  </conditionalFormatting>
  <conditionalFormatting sqref="B87">
    <cfRule type="containsBlanks" dxfId="471" priority="10">
      <formula>LEN(TRIM(B87))=0</formula>
    </cfRule>
  </conditionalFormatting>
  <conditionalFormatting sqref="B90">
    <cfRule type="containsBlanks" dxfId="470" priority="9">
      <formula>LEN(TRIM(B90))=0</formula>
    </cfRule>
  </conditionalFormatting>
  <conditionalFormatting sqref="B91">
    <cfRule type="containsBlanks" dxfId="469" priority="8">
      <formula>LEN(TRIM(B91))=0</formula>
    </cfRule>
  </conditionalFormatting>
  <conditionalFormatting sqref="B92">
    <cfRule type="containsBlanks" dxfId="468" priority="7">
      <formula>LEN(TRIM(B92))=0</formula>
    </cfRule>
  </conditionalFormatting>
  <conditionalFormatting sqref="B55">
    <cfRule type="cellIs" dxfId="467" priority="6" operator="greaterThan">
      <formula>0</formula>
    </cfRule>
  </conditionalFormatting>
  <conditionalFormatting sqref="I48:K59">
    <cfRule type="containsBlanks" dxfId="466" priority="5">
      <formula>LEN(TRIM(I48))=0</formula>
    </cfRule>
  </conditionalFormatting>
  <conditionalFormatting sqref="F75">
    <cfRule type="containsBlanks" dxfId="465" priority="4">
      <formula>LEN(TRIM(F75))=0</formula>
    </cfRule>
  </conditionalFormatting>
  <conditionalFormatting sqref="F80">
    <cfRule type="containsBlanks" dxfId="464" priority="3">
      <formula>LEN(TRIM(F80))=0</formula>
    </cfRule>
  </conditionalFormatting>
  <conditionalFormatting sqref="F85">
    <cfRule type="containsBlanks" dxfId="463" priority="2">
      <formula>LEN(TRIM(F85))=0</formula>
    </cfRule>
  </conditionalFormatting>
  <conditionalFormatting sqref="F105">
    <cfRule type="containsBlanks" dxfId="462" priority="1">
      <formula>LEN(TRIM(F105))=0</formula>
    </cfRule>
  </conditionalFormatting>
  <dataValidations xWindow="368" yWindow="742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 2019." sqref="B50" xr:uid="{33BA1AF8-5119-4788-9581-BBA6F77B0EF7}">
      <formula1>43466</formula1>
    </dataValidation>
    <dataValidation allowBlank="1" showInputMessage="1" showErrorMessage="1" prompt="Enter ALL YTD gross income + YTD OT/Bonus/Commission/Tips + YTD other income." sqref="B31" xr:uid="{39C261B0-5E6C-470F-82CA-568D949B81A8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F2181226-4737-4478-B480-288539531A0F}">
      <formula1>6</formula1>
    </dataValidation>
    <dataValidation allowBlank="1" showInputMessage="1" showErrorMessage="1" prompt="If a range of hours is indicated, enter the high end of the range." sqref="F15 F33" xr:uid="{91A18E94-66DE-464E-AA2B-A472DF5E6B52}"/>
    <dataValidation allowBlank="1" showInputMessage="1" showErrorMessage="1" prompt="Enter all income NOT included in &quot;Base Wages&quot; (i.e. overtime, bonus, commission, tips, etc.)." sqref="B19 B37" xr:uid="{5A068F1C-FF6E-4BF2-A19C-85797A2708CD}"/>
    <dataValidation allowBlank="1" showInputMessage="1" showErrorMessage="1" prompt="Enter ALL YTD gross income + YTD OT/Bonus/Commission/Tips + YTD Other Income." sqref="B13" xr:uid="{179303F4-9989-4E7E-B1E4-1B492E6D04EC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CDACA640-281B-4D96-89CC-0A9D57E9B9CB}">
      <formula1>6</formula1>
    </dataValidation>
    <dataValidation type="decimal" operator="greaterThan" allowBlank="1" showInputMessage="1" showErrorMessage="1" sqref="B74 B104 B99 B79 B85:B86" xr:uid="{3829DA7B-EA0D-4DD5-97D7-234FEE6983A3}">
      <formula1>0</formula1>
    </dataValidation>
    <dataValidation type="list" allowBlank="1" showInputMessage="1" showErrorMessage="1" sqref="F47" xr:uid="{FF92468B-04BC-4B5C-97B0-8D4050D797EF}">
      <formula1>"Yes,No"</formula1>
    </dataValidation>
    <dataValidation type="textLength" operator="lessThanOrEqual" allowBlank="1" showInputMessage="1" showErrorMessage="1" sqref="B96" xr:uid="{95209D94-D0D4-4414-81C7-F0E7FD23F21A}">
      <formula1>8</formula1>
    </dataValidation>
    <dataValidation type="textLength" operator="lessThanOrEqual" allowBlank="1" showInputMessage="1" showErrorMessage="1" error="Input in MM/DD/YY format." prompt="Input in MM/DD/YY format." sqref="B30 B12 B101" xr:uid="{4DD88EBF-5353-40DE-B9CD-C40F9B6C4696}">
      <formula1>6</formula1>
    </dataValidation>
    <dataValidation type="list" allowBlank="1" showInputMessage="1" showErrorMessage="1" sqref="F30 F12" xr:uid="{C26BD972-B05D-4C6B-A7B9-3F783DF78876}">
      <formula1>"1 (Annual), 12 (Monthly), 24 (Semi-Monthly), 26 (Bi-weekly),52 (Weekly)"</formula1>
    </dataValidation>
    <dataValidation type="list" allowBlank="1" showInputMessage="1" showErrorMessage="1" sqref="L5" xr:uid="{31DBC9B7-8CE0-4997-B300-5ED4B823848F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B15B-6810-4C23-B6AC-F514376D5FD5}">
  <sheetPr codeName="Sheet7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54</v>
      </c>
      <c r="B5" s="514" t="str">
        <f>IF(Household_Summary!C18="","",Household_Summary!C18)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54</v>
      </c>
      <c r="B71" s="514" t="str">
        <f>IF(Household_Summary!C18="","",Household_Summary!C18)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3Y+Da8DktkxEAiOIwinIRsg5aTplpZDcicPn1yVjg47j5DVvE/LkOXOfC92dopqRxoXktHqC/JaF45eIQLNzOw==" saltValue="5v8LNwauoR2d2F7iR0idr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461" priority="41">
      <formula>$J$142="No"</formula>
    </cfRule>
  </conditionalFormatting>
  <conditionalFormatting sqref="E58">
    <cfRule type="cellIs" dxfId="460" priority="38" operator="greaterThan">
      <formula>0</formula>
    </cfRule>
    <cfRule type="cellIs" dxfId="459" priority="39" operator="greaterThan">
      <formula>0</formula>
    </cfRule>
    <cfRule type="containsErrors" dxfId="458" priority="40">
      <formula>ISERROR(E58)</formula>
    </cfRule>
  </conditionalFormatting>
  <conditionalFormatting sqref="F55">
    <cfRule type="containsErrors" dxfId="457" priority="37">
      <formula>ISERROR(F55)</formula>
    </cfRule>
    <cfRule type="containsBlanks" dxfId="456" priority="42">
      <formula>LEN(TRIM(F55))=0</formula>
    </cfRule>
  </conditionalFormatting>
  <conditionalFormatting sqref="I11:K20 B52:B53">
    <cfRule type="containsBlanks" dxfId="455" priority="34">
      <formula>LEN(TRIM(B11))=0</formula>
    </cfRule>
  </conditionalFormatting>
  <conditionalFormatting sqref="B74:B75">
    <cfRule type="containsBlanks" dxfId="454" priority="36">
      <formula>LEN(TRIM(B74))=0</formula>
    </cfRule>
  </conditionalFormatting>
  <conditionalFormatting sqref="B79:B80">
    <cfRule type="containsBlanks" dxfId="453" priority="35">
      <formula>LEN(TRIM(B79))=0</formula>
    </cfRule>
  </conditionalFormatting>
  <conditionalFormatting sqref="I29:K38">
    <cfRule type="containsBlanks" dxfId="452" priority="33">
      <formula>LEN(TRIM(I29))=0</formula>
    </cfRule>
  </conditionalFormatting>
  <conditionalFormatting sqref="B99:B101">
    <cfRule type="containsBlanks" dxfId="451" priority="32">
      <formula>LEN(TRIM(B99))=0</formula>
    </cfRule>
  </conditionalFormatting>
  <conditionalFormatting sqref="F100">
    <cfRule type="containsBlanks" dxfId="450" priority="31">
      <formula>LEN(TRIM(F100))=0</formula>
    </cfRule>
  </conditionalFormatting>
  <conditionalFormatting sqref="B104:B105">
    <cfRule type="containsBlanks" dxfId="449" priority="30">
      <formula>LEN(TRIM(B104))=0</formula>
    </cfRule>
  </conditionalFormatting>
  <conditionalFormatting sqref="F47">
    <cfRule type="containsBlanks" dxfId="448" priority="29">
      <formula>LEN(TRIM(F47))=0</formula>
    </cfRule>
  </conditionalFormatting>
  <conditionalFormatting sqref="F52:F53">
    <cfRule type="containsBlanks" dxfId="447" priority="28">
      <formula>LEN(TRIM(F52))=0</formula>
    </cfRule>
  </conditionalFormatting>
  <conditionalFormatting sqref="B8:H8">
    <cfRule type="containsBlanks" dxfId="446" priority="27">
      <formula>LEN(TRIM(B8))=0</formula>
    </cfRule>
  </conditionalFormatting>
  <conditionalFormatting sqref="B11:B13">
    <cfRule type="containsBlanks" dxfId="445" priority="26">
      <formula>LEN(TRIM(B11))=0</formula>
    </cfRule>
  </conditionalFormatting>
  <conditionalFormatting sqref="F11:F12">
    <cfRule type="containsBlanks" dxfId="444" priority="25">
      <formula>LEN(TRIM(F11))=0</formula>
    </cfRule>
  </conditionalFormatting>
  <conditionalFormatting sqref="F14:F16">
    <cfRule type="containsBlanks" dxfId="443" priority="24">
      <formula>LEN(TRIM(F14))=0</formula>
    </cfRule>
  </conditionalFormatting>
  <conditionalFormatting sqref="B19">
    <cfRule type="containsBlanks" dxfId="442" priority="23">
      <formula>LEN(TRIM(B19))=0</formula>
    </cfRule>
  </conditionalFormatting>
  <conditionalFormatting sqref="B26:H26">
    <cfRule type="containsBlanks" dxfId="441" priority="22">
      <formula>LEN(TRIM(B26))=0</formula>
    </cfRule>
  </conditionalFormatting>
  <conditionalFormatting sqref="B29:B31">
    <cfRule type="containsBlanks" dxfId="440" priority="21">
      <formula>LEN(TRIM(B29))=0</formula>
    </cfRule>
  </conditionalFormatting>
  <conditionalFormatting sqref="F29:F30">
    <cfRule type="containsBlanks" dxfId="439" priority="20">
      <formula>LEN(TRIM(F29))=0</formula>
    </cfRule>
  </conditionalFormatting>
  <conditionalFormatting sqref="F32:F34">
    <cfRule type="containsBlanks" dxfId="438" priority="19">
      <formula>LEN(TRIM(F32))=0</formula>
    </cfRule>
  </conditionalFormatting>
  <conditionalFormatting sqref="B37">
    <cfRule type="containsBlanks" dxfId="437" priority="18">
      <formula>LEN(TRIM(B37))=0</formula>
    </cfRule>
  </conditionalFormatting>
  <conditionalFormatting sqref="F50">
    <cfRule type="containsBlanks" dxfId="436" priority="17">
      <formula>LEN(TRIM(F50))=0</formula>
    </cfRule>
  </conditionalFormatting>
  <conditionalFormatting sqref="F51">
    <cfRule type="containsBlanks" dxfId="435" priority="16">
      <formula>LEN(TRIM(F51))=0</formula>
    </cfRule>
  </conditionalFormatting>
  <conditionalFormatting sqref="B97">
    <cfRule type="containsErrors" dxfId="434" priority="15">
      <formula>ISERROR(B97)</formula>
    </cfRule>
  </conditionalFormatting>
  <conditionalFormatting sqref="B50">
    <cfRule type="containsBlanks" dxfId="433" priority="14">
      <formula>LEN(TRIM(B50))=0</formula>
    </cfRule>
  </conditionalFormatting>
  <conditionalFormatting sqref="B51">
    <cfRule type="containsBlanks" dxfId="432" priority="13">
      <formula>LEN(TRIM(B51))=0</formula>
    </cfRule>
  </conditionalFormatting>
  <conditionalFormatting sqref="B85">
    <cfRule type="containsBlanks" dxfId="431" priority="12">
      <formula>LEN(TRIM(B85))=0</formula>
    </cfRule>
  </conditionalFormatting>
  <conditionalFormatting sqref="B86">
    <cfRule type="containsBlanks" dxfId="430" priority="11">
      <formula>LEN(TRIM(B86))=0</formula>
    </cfRule>
  </conditionalFormatting>
  <conditionalFormatting sqref="B87">
    <cfRule type="containsBlanks" dxfId="429" priority="10">
      <formula>LEN(TRIM(B87))=0</formula>
    </cfRule>
  </conditionalFormatting>
  <conditionalFormatting sqref="B90">
    <cfRule type="containsBlanks" dxfId="428" priority="9">
      <formula>LEN(TRIM(B90))=0</formula>
    </cfRule>
  </conditionalFormatting>
  <conditionalFormatting sqref="B91">
    <cfRule type="containsBlanks" dxfId="427" priority="8">
      <formula>LEN(TRIM(B91))=0</formula>
    </cfRule>
  </conditionalFormatting>
  <conditionalFormatting sqref="B92">
    <cfRule type="containsBlanks" dxfId="426" priority="7">
      <formula>LEN(TRIM(B92))=0</formula>
    </cfRule>
  </conditionalFormatting>
  <conditionalFormatting sqref="B55">
    <cfRule type="cellIs" dxfId="425" priority="6" operator="greaterThan">
      <formula>0</formula>
    </cfRule>
  </conditionalFormatting>
  <conditionalFormatting sqref="I48:K59">
    <cfRule type="containsBlanks" dxfId="424" priority="5">
      <formula>LEN(TRIM(I48))=0</formula>
    </cfRule>
  </conditionalFormatting>
  <conditionalFormatting sqref="F75">
    <cfRule type="containsBlanks" dxfId="423" priority="4">
      <formula>LEN(TRIM(F75))=0</formula>
    </cfRule>
  </conditionalFormatting>
  <conditionalFormatting sqref="F80">
    <cfRule type="containsBlanks" dxfId="422" priority="3">
      <formula>LEN(TRIM(F80))=0</formula>
    </cfRule>
  </conditionalFormatting>
  <conditionalFormatting sqref="F85">
    <cfRule type="containsBlanks" dxfId="421" priority="2">
      <formula>LEN(TRIM(F85))=0</formula>
    </cfRule>
  </conditionalFormatting>
  <conditionalFormatting sqref="F105">
    <cfRule type="containsBlanks" dxfId="420" priority="1">
      <formula>LEN(TRIM(F105))=0</formula>
    </cfRule>
  </conditionalFormatting>
  <dataValidations xWindow="365" yWindow="574" count="13">
    <dataValidation type="list" allowBlank="1" showInputMessage="1" showErrorMessage="1" sqref="L5" xr:uid="{4941663C-F3B1-4564-BF4B-868CB1DEB3C4}">
      <formula1>"2014, 2015"</formula1>
    </dataValidation>
    <dataValidation type="list" allowBlank="1" showInputMessage="1" showErrorMessage="1" sqref="F30 F12" xr:uid="{98D83D6D-76E5-4983-B617-00199808AEB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9E299895-E539-4091-83D1-583DE37A9A16}">
      <formula1>6</formula1>
    </dataValidation>
    <dataValidation type="textLength" operator="lessThanOrEqual" allowBlank="1" showInputMessage="1" showErrorMessage="1" sqref="B96" xr:uid="{41DE9957-9C45-4EE6-B10B-030B3976F7CE}">
      <formula1>8</formula1>
    </dataValidation>
    <dataValidation type="list" allowBlank="1" showInputMessage="1" showErrorMessage="1" sqref="F47" xr:uid="{60DE3B68-24CB-4726-8B6C-C7AAD869A45F}">
      <formula1>"Yes,No"</formula1>
    </dataValidation>
    <dataValidation type="decimal" operator="greaterThan" allowBlank="1" showInputMessage="1" showErrorMessage="1" sqref="B74 B104 B99 B79 B85:B86" xr:uid="{86364D05-5C1E-4F0F-88AD-F6359AEDF087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14D3F04E-6FAB-443D-A72C-99F6E1CE43EB}">
      <formula1>6</formula1>
    </dataValidation>
    <dataValidation allowBlank="1" showInputMessage="1" showErrorMessage="1" prompt="Enter ALL YTD gross income + YTD OT/Bonus/Commission/Tips + YTD Other Income." sqref="B13" xr:uid="{A906EF36-A4A2-4A47-80D7-126F4D783486}"/>
    <dataValidation allowBlank="1" showInputMessage="1" showErrorMessage="1" prompt="Enter all income NOT included in &quot;Base Wages&quot; (i.e. overtime, bonus, commission, tips, etc.)." sqref="B19 B37" xr:uid="{1EE15BFD-BB16-4C0F-BBCF-6C2C0A22EF62}"/>
    <dataValidation allowBlank="1" showInputMessage="1" showErrorMessage="1" prompt="If a range of hours is indicated, enter the high end of the range." sqref="F15 F33" xr:uid="{0C94E97E-DA95-44E9-A850-ACD8C0304834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F6959B9-3851-42EF-A184-E6343B8B936D}">
      <formula1>6</formula1>
    </dataValidation>
    <dataValidation allowBlank="1" showInputMessage="1" showErrorMessage="1" prompt="Enter ALL YTD gross income + YTD OT/Bonus/Commission/Tips + YTD other income." sqref="B31" xr:uid="{DC69FF86-BA0C-410A-B94D-36ED7465905E}"/>
    <dataValidation type="date" operator="greaterThanOrEqual" allowBlank="1" showInputMessage="1" showErrorMessage="1" error="Date entered cannot be prior to 1/1/2019" prompt="Enter start date of self employment represented by tax return. For example, if self employment began on 3/1/2019, enter 3/1/2019. If self employment began prior to first day of year represented by 2019 tax return, enter 1/1/2019." sqref="B50" xr:uid="{39CD432C-FDE7-4D58-A5F3-D2F036E5803B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FFA8-1FC3-4F51-9A36-ADD0C82A23A1}">
  <sheetPr codeName="Sheet8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49</v>
      </c>
      <c r="B5" s="514" t="str">
        <f>IF(Household_Summary!C19="","",Household_Summary!C19)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49</v>
      </c>
      <c r="B71" s="514" t="str">
        <f>IF(Household_Summary!C19="","",Household_Summary!C19)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K67F/uA8lQNU4uV6C5gabVvm456XZ9ShZ9apiMRQEwtZuwymibomLx3QczSoAG91CGVQESj6+CYy6JU0EXqXbw==" saltValue="iE1NTkvTr+be+7XN9KXyB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419" priority="41">
      <formula>$J$142="No"</formula>
    </cfRule>
  </conditionalFormatting>
  <conditionalFormatting sqref="E58">
    <cfRule type="cellIs" dxfId="418" priority="38" operator="greaterThan">
      <formula>0</formula>
    </cfRule>
    <cfRule type="cellIs" dxfId="417" priority="39" operator="greaterThan">
      <formula>0</formula>
    </cfRule>
    <cfRule type="containsErrors" dxfId="416" priority="40">
      <formula>ISERROR(E58)</formula>
    </cfRule>
  </conditionalFormatting>
  <conditionalFormatting sqref="F55">
    <cfRule type="containsErrors" dxfId="415" priority="37">
      <formula>ISERROR(F55)</formula>
    </cfRule>
    <cfRule type="containsBlanks" dxfId="414" priority="42">
      <formula>LEN(TRIM(F55))=0</formula>
    </cfRule>
  </conditionalFormatting>
  <conditionalFormatting sqref="I11:K20 B52:B53">
    <cfRule type="containsBlanks" dxfId="413" priority="34">
      <formula>LEN(TRIM(B11))=0</formula>
    </cfRule>
  </conditionalFormatting>
  <conditionalFormatting sqref="B74:B75">
    <cfRule type="containsBlanks" dxfId="412" priority="36">
      <formula>LEN(TRIM(B74))=0</formula>
    </cfRule>
  </conditionalFormatting>
  <conditionalFormatting sqref="B79:B80">
    <cfRule type="containsBlanks" dxfId="411" priority="35">
      <formula>LEN(TRIM(B79))=0</formula>
    </cfRule>
  </conditionalFormatting>
  <conditionalFormatting sqref="I29:K38">
    <cfRule type="containsBlanks" dxfId="410" priority="33">
      <formula>LEN(TRIM(I29))=0</formula>
    </cfRule>
  </conditionalFormatting>
  <conditionalFormatting sqref="B99:B101">
    <cfRule type="containsBlanks" dxfId="409" priority="32">
      <formula>LEN(TRIM(B99))=0</formula>
    </cfRule>
  </conditionalFormatting>
  <conditionalFormatting sqref="F100">
    <cfRule type="containsBlanks" dxfId="408" priority="31">
      <formula>LEN(TRIM(F100))=0</formula>
    </cfRule>
  </conditionalFormatting>
  <conditionalFormatting sqref="B104:B105">
    <cfRule type="containsBlanks" dxfId="407" priority="30">
      <formula>LEN(TRIM(B104))=0</formula>
    </cfRule>
  </conditionalFormatting>
  <conditionalFormatting sqref="F47">
    <cfRule type="containsBlanks" dxfId="406" priority="29">
      <formula>LEN(TRIM(F47))=0</formula>
    </cfRule>
  </conditionalFormatting>
  <conditionalFormatting sqref="F52:F53">
    <cfRule type="containsBlanks" dxfId="405" priority="28">
      <formula>LEN(TRIM(F52))=0</formula>
    </cfRule>
  </conditionalFormatting>
  <conditionalFormatting sqref="B8:H8">
    <cfRule type="containsBlanks" dxfId="404" priority="27">
      <formula>LEN(TRIM(B8))=0</formula>
    </cfRule>
  </conditionalFormatting>
  <conditionalFormatting sqref="B11:B13">
    <cfRule type="containsBlanks" dxfId="403" priority="26">
      <formula>LEN(TRIM(B11))=0</formula>
    </cfRule>
  </conditionalFormatting>
  <conditionalFormatting sqref="F11:F12">
    <cfRule type="containsBlanks" dxfId="402" priority="25">
      <formula>LEN(TRIM(F11))=0</formula>
    </cfRule>
  </conditionalFormatting>
  <conditionalFormatting sqref="F14:F16">
    <cfRule type="containsBlanks" dxfId="401" priority="24">
      <formula>LEN(TRIM(F14))=0</formula>
    </cfRule>
  </conditionalFormatting>
  <conditionalFormatting sqref="B19">
    <cfRule type="containsBlanks" dxfId="400" priority="23">
      <formula>LEN(TRIM(B19))=0</formula>
    </cfRule>
  </conditionalFormatting>
  <conditionalFormatting sqref="B26:H26">
    <cfRule type="containsBlanks" dxfId="399" priority="22">
      <formula>LEN(TRIM(B26))=0</formula>
    </cfRule>
  </conditionalFormatting>
  <conditionalFormatting sqref="B29:B31">
    <cfRule type="containsBlanks" dxfId="398" priority="21">
      <formula>LEN(TRIM(B29))=0</formula>
    </cfRule>
  </conditionalFormatting>
  <conditionalFormatting sqref="F29:F30">
    <cfRule type="containsBlanks" dxfId="397" priority="20">
      <formula>LEN(TRIM(F29))=0</formula>
    </cfRule>
  </conditionalFormatting>
  <conditionalFormatting sqref="F32:F34">
    <cfRule type="containsBlanks" dxfId="396" priority="19">
      <formula>LEN(TRIM(F32))=0</formula>
    </cfRule>
  </conditionalFormatting>
  <conditionalFormatting sqref="B37">
    <cfRule type="containsBlanks" dxfId="395" priority="18">
      <formula>LEN(TRIM(B37))=0</formula>
    </cfRule>
  </conditionalFormatting>
  <conditionalFormatting sqref="F50">
    <cfRule type="containsBlanks" dxfId="394" priority="17">
      <formula>LEN(TRIM(F50))=0</formula>
    </cfRule>
  </conditionalFormatting>
  <conditionalFormatting sqref="F51">
    <cfRule type="containsBlanks" dxfId="393" priority="16">
      <formula>LEN(TRIM(F51))=0</formula>
    </cfRule>
  </conditionalFormatting>
  <conditionalFormatting sqref="B97">
    <cfRule type="containsErrors" dxfId="392" priority="15">
      <formula>ISERROR(B97)</formula>
    </cfRule>
  </conditionalFormatting>
  <conditionalFormatting sqref="B50">
    <cfRule type="containsBlanks" dxfId="391" priority="14">
      <formula>LEN(TRIM(B50))=0</formula>
    </cfRule>
  </conditionalFormatting>
  <conditionalFormatting sqref="B51">
    <cfRule type="containsBlanks" dxfId="390" priority="13">
      <formula>LEN(TRIM(B51))=0</formula>
    </cfRule>
  </conditionalFormatting>
  <conditionalFormatting sqref="B85">
    <cfRule type="containsBlanks" dxfId="389" priority="12">
      <formula>LEN(TRIM(B85))=0</formula>
    </cfRule>
  </conditionalFormatting>
  <conditionalFormatting sqref="B86">
    <cfRule type="containsBlanks" dxfId="388" priority="11">
      <formula>LEN(TRIM(B86))=0</formula>
    </cfRule>
  </conditionalFormatting>
  <conditionalFormatting sqref="B87">
    <cfRule type="containsBlanks" dxfId="387" priority="10">
      <formula>LEN(TRIM(B87))=0</formula>
    </cfRule>
  </conditionalFormatting>
  <conditionalFormatting sqref="B90">
    <cfRule type="containsBlanks" dxfId="386" priority="9">
      <formula>LEN(TRIM(B90))=0</formula>
    </cfRule>
  </conditionalFormatting>
  <conditionalFormatting sqref="B91">
    <cfRule type="containsBlanks" dxfId="385" priority="8">
      <formula>LEN(TRIM(B91))=0</formula>
    </cfRule>
  </conditionalFormatting>
  <conditionalFormatting sqref="B92">
    <cfRule type="containsBlanks" dxfId="384" priority="7">
      <formula>LEN(TRIM(B92))=0</formula>
    </cfRule>
  </conditionalFormatting>
  <conditionalFormatting sqref="B55">
    <cfRule type="cellIs" dxfId="383" priority="6" operator="greaterThan">
      <formula>0</formula>
    </cfRule>
  </conditionalFormatting>
  <conditionalFormatting sqref="I48:K59">
    <cfRule type="containsBlanks" dxfId="382" priority="5">
      <formula>LEN(TRIM(I48))=0</formula>
    </cfRule>
  </conditionalFormatting>
  <conditionalFormatting sqref="F75">
    <cfRule type="containsBlanks" dxfId="381" priority="4">
      <formula>LEN(TRIM(F75))=0</formula>
    </cfRule>
  </conditionalFormatting>
  <conditionalFormatting sqref="F80">
    <cfRule type="containsBlanks" dxfId="380" priority="3">
      <formula>LEN(TRIM(F80))=0</formula>
    </cfRule>
  </conditionalFormatting>
  <conditionalFormatting sqref="F85">
    <cfRule type="containsBlanks" dxfId="379" priority="2">
      <formula>LEN(TRIM(F85))=0</formula>
    </cfRule>
  </conditionalFormatting>
  <conditionalFormatting sqref="F105">
    <cfRule type="containsBlanks" dxfId="378" priority="1">
      <formula>LEN(TRIM(F105))=0</formula>
    </cfRule>
  </conditionalFormatting>
  <dataValidations xWindow="366" yWindow="630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8C72D0D1-17AF-446E-9C40-D4BC6464C20F}">
      <formula1>43466</formula1>
    </dataValidation>
    <dataValidation allowBlank="1" showInputMessage="1" showErrorMessage="1" prompt="Enter ALL YTD gross income + YTD OT/Bonus/Commission/Tips + YTD other income." sqref="B31" xr:uid="{7DD37971-F9EA-468E-82ED-29A1CF281E3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9A351BC9-1382-41A7-B279-E13BB525F60A}">
      <formula1>6</formula1>
    </dataValidation>
    <dataValidation allowBlank="1" showInputMessage="1" showErrorMessage="1" prompt="If a range of hours is indicated, enter the high end of the range." sqref="F15 F33" xr:uid="{DE2C7280-41B5-4082-A196-4B04A398C434}"/>
    <dataValidation allowBlank="1" showInputMessage="1" showErrorMessage="1" prompt="Enter all income NOT included in &quot;Base Wages&quot; (i.e. overtime, bonus, commission, tips, etc.)." sqref="B19 B37" xr:uid="{9E696821-2077-445C-A767-C236BB8B6753}"/>
    <dataValidation allowBlank="1" showInputMessage="1" showErrorMessage="1" prompt="Enter ALL YTD gross income + YTD OT/Bonus/Commission/Tips + YTD Other Income." sqref="B13" xr:uid="{D18ED0E0-4924-419C-AABF-6BBA66C127F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23AAE7C-996C-4E6A-8458-5FA758C873E0}">
      <formula1>6</formula1>
    </dataValidation>
    <dataValidation type="decimal" operator="greaterThan" allowBlank="1" showInputMessage="1" showErrorMessage="1" sqref="B74 B104 B99 B79 B85:B86" xr:uid="{D981BA35-9EE9-46A3-9B0F-C6067A20339F}">
      <formula1>0</formula1>
    </dataValidation>
    <dataValidation type="list" allowBlank="1" showInputMessage="1" showErrorMessage="1" sqref="F47" xr:uid="{50E7A878-09C5-44F9-A4C0-7AA88219DCA0}">
      <formula1>"Yes,No"</formula1>
    </dataValidation>
    <dataValidation type="textLength" operator="lessThanOrEqual" allowBlank="1" showInputMessage="1" showErrorMessage="1" sqref="B96" xr:uid="{7CCDE2BC-3B10-4A77-8B89-22C5B71C8589}">
      <formula1>8</formula1>
    </dataValidation>
    <dataValidation type="textLength" operator="lessThanOrEqual" allowBlank="1" showInputMessage="1" showErrorMessage="1" error="Input in MM/DD/YY format." prompt="Input in MM/DD/YY format." sqref="B30 B12 B101" xr:uid="{4971BD62-6856-421D-97FF-CF776A627D69}">
      <formula1>6</formula1>
    </dataValidation>
    <dataValidation type="list" allowBlank="1" showInputMessage="1" showErrorMessage="1" sqref="F30 F12" xr:uid="{C2E10A11-4B1D-46D9-AB1B-6984044C171B}">
      <formula1>"1 (Annual), 12 (Monthly), 24 (Semi-Monthly), 26 (Bi-weekly),52 (Weekly)"</formula1>
    </dataValidation>
    <dataValidation type="list" allowBlank="1" showInputMessage="1" showErrorMessage="1" sqref="L5" xr:uid="{C17D8582-C27D-42BD-A7BF-9F9EAA1775D2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8507-FDE3-4009-8FA1-6A92F869F20C}">
  <sheetPr codeName="Sheet9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139</v>
      </c>
      <c r="B5" s="514" t="str">
        <f>IF(Household_Summary!C20="","",Household_Summary!C20)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139</v>
      </c>
      <c r="B71" s="514" t="str">
        <f>IF(Household_Summary!C20="","",Household_Summary!C20)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U1jPIw2JPN1GPhpO5rHmvkE8dISMOp439uenX/+O8uBpEuVx5EV8r28oeOXAU5to8v69EBNK2xuMJUzUUFwhIg==" saltValue="HHhIghWJErusPBIzSBmyL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377" priority="41">
      <formula>$J$142="No"</formula>
    </cfRule>
  </conditionalFormatting>
  <conditionalFormatting sqref="E58">
    <cfRule type="cellIs" dxfId="376" priority="38" operator="greaterThan">
      <formula>0</formula>
    </cfRule>
    <cfRule type="cellIs" dxfId="375" priority="39" operator="greaterThan">
      <formula>0</formula>
    </cfRule>
    <cfRule type="containsErrors" dxfId="374" priority="40">
      <formula>ISERROR(E58)</formula>
    </cfRule>
  </conditionalFormatting>
  <conditionalFormatting sqref="F55">
    <cfRule type="containsErrors" dxfId="373" priority="37">
      <formula>ISERROR(F55)</formula>
    </cfRule>
    <cfRule type="containsBlanks" dxfId="372" priority="42">
      <formula>LEN(TRIM(F55))=0</formula>
    </cfRule>
  </conditionalFormatting>
  <conditionalFormatting sqref="I11:K20 B52:B53">
    <cfRule type="containsBlanks" dxfId="371" priority="34">
      <formula>LEN(TRIM(B11))=0</formula>
    </cfRule>
  </conditionalFormatting>
  <conditionalFormatting sqref="B74:B75">
    <cfRule type="containsBlanks" dxfId="370" priority="36">
      <formula>LEN(TRIM(B74))=0</formula>
    </cfRule>
  </conditionalFormatting>
  <conditionalFormatting sqref="B79:B80">
    <cfRule type="containsBlanks" dxfId="369" priority="35">
      <formula>LEN(TRIM(B79))=0</formula>
    </cfRule>
  </conditionalFormatting>
  <conditionalFormatting sqref="I29:K38">
    <cfRule type="containsBlanks" dxfId="368" priority="33">
      <formula>LEN(TRIM(I29))=0</formula>
    </cfRule>
  </conditionalFormatting>
  <conditionalFormatting sqref="B99:B101">
    <cfRule type="containsBlanks" dxfId="367" priority="32">
      <formula>LEN(TRIM(B99))=0</formula>
    </cfRule>
  </conditionalFormatting>
  <conditionalFormatting sqref="F100">
    <cfRule type="containsBlanks" dxfId="366" priority="31">
      <formula>LEN(TRIM(F100))=0</formula>
    </cfRule>
  </conditionalFormatting>
  <conditionalFormatting sqref="B104:B105">
    <cfRule type="containsBlanks" dxfId="365" priority="30">
      <formula>LEN(TRIM(B104))=0</formula>
    </cfRule>
  </conditionalFormatting>
  <conditionalFormatting sqref="F47">
    <cfRule type="containsBlanks" dxfId="364" priority="29">
      <formula>LEN(TRIM(F47))=0</formula>
    </cfRule>
  </conditionalFormatting>
  <conditionalFormatting sqref="F52:F53">
    <cfRule type="containsBlanks" dxfId="363" priority="28">
      <formula>LEN(TRIM(F52))=0</formula>
    </cfRule>
  </conditionalFormatting>
  <conditionalFormatting sqref="B8:H8">
    <cfRule type="containsBlanks" dxfId="362" priority="27">
      <formula>LEN(TRIM(B8))=0</formula>
    </cfRule>
  </conditionalFormatting>
  <conditionalFormatting sqref="B11:B13">
    <cfRule type="containsBlanks" dxfId="361" priority="26">
      <formula>LEN(TRIM(B11))=0</formula>
    </cfRule>
  </conditionalFormatting>
  <conditionalFormatting sqref="F11:F12">
    <cfRule type="containsBlanks" dxfId="360" priority="25">
      <formula>LEN(TRIM(F11))=0</formula>
    </cfRule>
  </conditionalFormatting>
  <conditionalFormatting sqref="F14:F16">
    <cfRule type="containsBlanks" dxfId="359" priority="24">
      <formula>LEN(TRIM(F14))=0</formula>
    </cfRule>
  </conditionalFormatting>
  <conditionalFormatting sqref="B19">
    <cfRule type="containsBlanks" dxfId="358" priority="23">
      <formula>LEN(TRIM(B19))=0</formula>
    </cfRule>
  </conditionalFormatting>
  <conditionalFormatting sqref="B26:H26">
    <cfRule type="containsBlanks" dxfId="357" priority="22">
      <formula>LEN(TRIM(B26))=0</formula>
    </cfRule>
  </conditionalFormatting>
  <conditionalFormatting sqref="B29:B31">
    <cfRule type="containsBlanks" dxfId="356" priority="21">
      <formula>LEN(TRIM(B29))=0</formula>
    </cfRule>
  </conditionalFormatting>
  <conditionalFormatting sqref="F29:F30">
    <cfRule type="containsBlanks" dxfId="355" priority="20">
      <formula>LEN(TRIM(F29))=0</formula>
    </cfRule>
  </conditionalFormatting>
  <conditionalFormatting sqref="F32:F34">
    <cfRule type="containsBlanks" dxfId="354" priority="19">
      <formula>LEN(TRIM(F32))=0</formula>
    </cfRule>
  </conditionalFormatting>
  <conditionalFormatting sqref="B37">
    <cfRule type="containsBlanks" dxfId="353" priority="18">
      <formula>LEN(TRIM(B37))=0</formula>
    </cfRule>
  </conditionalFormatting>
  <conditionalFormatting sqref="F50">
    <cfRule type="containsBlanks" dxfId="352" priority="17">
      <formula>LEN(TRIM(F50))=0</formula>
    </cfRule>
  </conditionalFormatting>
  <conditionalFormatting sqref="F51">
    <cfRule type="containsBlanks" dxfId="351" priority="16">
      <formula>LEN(TRIM(F51))=0</formula>
    </cfRule>
  </conditionalFormatting>
  <conditionalFormatting sqref="B97">
    <cfRule type="containsErrors" dxfId="350" priority="15">
      <formula>ISERROR(B97)</formula>
    </cfRule>
  </conditionalFormatting>
  <conditionalFormatting sqref="B50">
    <cfRule type="containsBlanks" dxfId="349" priority="14">
      <formula>LEN(TRIM(B50))=0</formula>
    </cfRule>
  </conditionalFormatting>
  <conditionalFormatting sqref="B51">
    <cfRule type="containsBlanks" dxfId="348" priority="13">
      <formula>LEN(TRIM(B51))=0</formula>
    </cfRule>
  </conditionalFormatting>
  <conditionalFormatting sqref="B85">
    <cfRule type="containsBlanks" dxfId="347" priority="12">
      <formula>LEN(TRIM(B85))=0</formula>
    </cfRule>
  </conditionalFormatting>
  <conditionalFormatting sqref="B86">
    <cfRule type="containsBlanks" dxfId="346" priority="11">
      <formula>LEN(TRIM(B86))=0</formula>
    </cfRule>
  </conditionalFormatting>
  <conditionalFormatting sqref="B87">
    <cfRule type="containsBlanks" dxfId="345" priority="10">
      <formula>LEN(TRIM(B87))=0</formula>
    </cfRule>
  </conditionalFormatting>
  <conditionalFormatting sqref="B90">
    <cfRule type="containsBlanks" dxfId="344" priority="9">
      <formula>LEN(TRIM(B90))=0</formula>
    </cfRule>
  </conditionalFormatting>
  <conditionalFormatting sqref="B91">
    <cfRule type="containsBlanks" dxfId="343" priority="8">
      <formula>LEN(TRIM(B91))=0</formula>
    </cfRule>
  </conditionalFormatting>
  <conditionalFormatting sqref="B92">
    <cfRule type="containsBlanks" dxfId="342" priority="7">
      <formula>LEN(TRIM(B92))=0</formula>
    </cfRule>
  </conditionalFormatting>
  <conditionalFormatting sqref="B55">
    <cfRule type="cellIs" dxfId="341" priority="6" operator="greaterThan">
      <formula>0</formula>
    </cfRule>
  </conditionalFormatting>
  <conditionalFormatting sqref="I48:K59">
    <cfRule type="containsBlanks" dxfId="340" priority="5">
      <formula>LEN(TRIM(I48))=0</formula>
    </cfRule>
  </conditionalFormatting>
  <conditionalFormatting sqref="F75">
    <cfRule type="containsBlanks" dxfId="339" priority="4">
      <formula>LEN(TRIM(F75))=0</formula>
    </cfRule>
  </conditionalFormatting>
  <conditionalFormatting sqref="F80">
    <cfRule type="containsBlanks" dxfId="338" priority="3">
      <formula>LEN(TRIM(F80))=0</formula>
    </cfRule>
  </conditionalFormatting>
  <conditionalFormatting sqref="F85">
    <cfRule type="containsBlanks" dxfId="337" priority="2">
      <formula>LEN(TRIM(F85))=0</formula>
    </cfRule>
  </conditionalFormatting>
  <conditionalFormatting sqref="F105">
    <cfRule type="containsBlanks" dxfId="336" priority="1">
      <formula>LEN(TRIM(F105))=0</formula>
    </cfRule>
  </conditionalFormatting>
  <dataValidations xWindow="370" yWindow="510" count="13">
    <dataValidation type="list" allowBlank="1" showInputMessage="1" showErrorMessage="1" sqref="L5" xr:uid="{A8D9A96E-1414-4416-B434-4EB8B178BC33}">
      <formula1>"2014, 2015"</formula1>
    </dataValidation>
    <dataValidation type="list" allowBlank="1" showInputMessage="1" showErrorMessage="1" sqref="F30 F12" xr:uid="{E6DE49F1-B35F-4E6F-BAF4-A91F81B09623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63DB0546-557D-4F57-9848-7E900F79DE9F}">
      <formula1>6</formula1>
    </dataValidation>
    <dataValidation type="textLength" operator="lessThanOrEqual" allowBlank="1" showInputMessage="1" showErrorMessage="1" sqref="B96" xr:uid="{C724E2F0-DC67-4781-B5C3-2774ED7AADB0}">
      <formula1>8</formula1>
    </dataValidation>
    <dataValidation type="list" allowBlank="1" showInputMessage="1" showErrorMessage="1" sqref="F47" xr:uid="{DF9BF845-91A2-4BC1-8C7F-41F8EC172E31}">
      <formula1>"Yes,No"</formula1>
    </dataValidation>
    <dataValidation type="decimal" operator="greaterThan" allowBlank="1" showInputMessage="1" showErrorMessage="1" sqref="B74 B104 B99 B79 B85:B86" xr:uid="{8E9EFB94-AB3E-43F9-BF7D-DCB538C25447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88BD3018-9C28-4BC5-A5A9-9EA1AFE7CB48}">
      <formula1>6</formula1>
    </dataValidation>
    <dataValidation allowBlank="1" showInputMessage="1" showErrorMessage="1" prompt="Enter ALL YTD gross income + YTD OT/Bonus/Commission/Tips + YTD Other Income." sqref="B13" xr:uid="{352A904A-569F-48E6-969A-E938223E2AD3}"/>
    <dataValidation allowBlank="1" showInputMessage="1" showErrorMessage="1" prompt="Enter all income NOT included in &quot;Base Wages&quot; (i.e. overtime, bonus, commission, tips, etc.)." sqref="B19 B37" xr:uid="{CEEB0E43-94B0-47F6-AB42-A476CB364A78}"/>
    <dataValidation allowBlank="1" showInputMessage="1" showErrorMessage="1" prompt="If a range of hours is indicated, enter the high end of the range." sqref="F15 F33" xr:uid="{23D820FF-5331-4DE1-831E-10540E3186AB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7C40DCFF-0FFE-46F3-8716-D7AF1EE11D46}">
      <formula1>6</formula1>
    </dataValidation>
    <dataValidation allowBlank="1" showInputMessage="1" showErrorMessage="1" prompt="Enter ALL YTD gross income + YTD OT/Bonus/Commission/Tips + YTD other income." sqref="B31" xr:uid="{578D5395-8D78-47E2-8697-FA7D46048AE8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E5C322A1-32D7-4FBA-9342-476FAA6B26FB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859-5154-4B9A-895B-4E9C970918B1}">
  <sheetPr codeName="Sheet10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140</v>
      </c>
      <c r="B5" s="514" t="str">
        <f>IF(Household_Summary!C21="","",Household_Summary!C21)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140</v>
      </c>
      <c r="B71" s="514" t="str">
        <f>IF(Household_Summary!C21="","",Household_Summary!C21)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lVtVQjl6MDL2Hg4vduJRuMks59KECztS+VyC/XTAHNO0CZfiKDKZfZQ9tbtFoGiUh1CbrZlS3O/QAVrH41Kzkg==" saltValue="sSG99SYt1M0RCO/YdSCFIg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335" priority="41">
      <formula>$J$142="No"</formula>
    </cfRule>
  </conditionalFormatting>
  <conditionalFormatting sqref="E58">
    <cfRule type="cellIs" dxfId="334" priority="38" operator="greaterThan">
      <formula>0</formula>
    </cfRule>
    <cfRule type="cellIs" dxfId="333" priority="39" operator="greaterThan">
      <formula>0</formula>
    </cfRule>
    <cfRule type="containsErrors" dxfId="332" priority="40">
      <formula>ISERROR(E58)</formula>
    </cfRule>
  </conditionalFormatting>
  <conditionalFormatting sqref="F55">
    <cfRule type="containsErrors" dxfId="331" priority="37">
      <formula>ISERROR(F55)</formula>
    </cfRule>
    <cfRule type="containsBlanks" dxfId="330" priority="42">
      <formula>LEN(TRIM(F55))=0</formula>
    </cfRule>
  </conditionalFormatting>
  <conditionalFormatting sqref="I11:K20 B52:B53">
    <cfRule type="containsBlanks" dxfId="329" priority="34">
      <formula>LEN(TRIM(B11))=0</formula>
    </cfRule>
  </conditionalFormatting>
  <conditionalFormatting sqref="B74:B75">
    <cfRule type="containsBlanks" dxfId="328" priority="36">
      <formula>LEN(TRIM(B74))=0</formula>
    </cfRule>
  </conditionalFormatting>
  <conditionalFormatting sqref="B79:B80">
    <cfRule type="containsBlanks" dxfId="327" priority="35">
      <formula>LEN(TRIM(B79))=0</formula>
    </cfRule>
  </conditionalFormatting>
  <conditionalFormatting sqref="I29:K38">
    <cfRule type="containsBlanks" dxfId="326" priority="33">
      <formula>LEN(TRIM(I29))=0</formula>
    </cfRule>
  </conditionalFormatting>
  <conditionalFormatting sqref="B99:B101">
    <cfRule type="containsBlanks" dxfId="325" priority="32">
      <formula>LEN(TRIM(B99))=0</formula>
    </cfRule>
  </conditionalFormatting>
  <conditionalFormatting sqref="F100">
    <cfRule type="containsBlanks" dxfId="324" priority="31">
      <formula>LEN(TRIM(F100))=0</formula>
    </cfRule>
  </conditionalFormatting>
  <conditionalFormatting sqref="B104:B105">
    <cfRule type="containsBlanks" dxfId="323" priority="30">
      <formula>LEN(TRIM(B104))=0</formula>
    </cfRule>
  </conditionalFormatting>
  <conditionalFormatting sqref="F47">
    <cfRule type="containsBlanks" dxfId="322" priority="29">
      <formula>LEN(TRIM(F47))=0</formula>
    </cfRule>
  </conditionalFormatting>
  <conditionalFormatting sqref="F52:F53">
    <cfRule type="containsBlanks" dxfId="321" priority="28">
      <formula>LEN(TRIM(F52))=0</formula>
    </cfRule>
  </conditionalFormatting>
  <conditionalFormatting sqref="B8:H8">
    <cfRule type="containsBlanks" dxfId="320" priority="27">
      <formula>LEN(TRIM(B8))=0</formula>
    </cfRule>
  </conditionalFormatting>
  <conditionalFormatting sqref="B11:B13">
    <cfRule type="containsBlanks" dxfId="319" priority="26">
      <formula>LEN(TRIM(B11))=0</formula>
    </cfRule>
  </conditionalFormatting>
  <conditionalFormatting sqref="F11:F12">
    <cfRule type="containsBlanks" dxfId="318" priority="25">
      <formula>LEN(TRIM(F11))=0</formula>
    </cfRule>
  </conditionalFormatting>
  <conditionalFormatting sqref="F14:F16">
    <cfRule type="containsBlanks" dxfId="317" priority="24">
      <formula>LEN(TRIM(F14))=0</formula>
    </cfRule>
  </conditionalFormatting>
  <conditionalFormatting sqref="B19">
    <cfRule type="containsBlanks" dxfId="316" priority="23">
      <formula>LEN(TRIM(B19))=0</formula>
    </cfRule>
  </conditionalFormatting>
  <conditionalFormatting sqref="B26:H26">
    <cfRule type="containsBlanks" dxfId="315" priority="22">
      <formula>LEN(TRIM(B26))=0</formula>
    </cfRule>
  </conditionalFormatting>
  <conditionalFormatting sqref="B29:B31">
    <cfRule type="containsBlanks" dxfId="314" priority="21">
      <formula>LEN(TRIM(B29))=0</formula>
    </cfRule>
  </conditionalFormatting>
  <conditionalFormatting sqref="F29:F30">
    <cfRule type="containsBlanks" dxfId="313" priority="20">
      <formula>LEN(TRIM(F29))=0</formula>
    </cfRule>
  </conditionalFormatting>
  <conditionalFormatting sqref="F32:F34">
    <cfRule type="containsBlanks" dxfId="312" priority="19">
      <formula>LEN(TRIM(F32))=0</formula>
    </cfRule>
  </conditionalFormatting>
  <conditionalFormatting sqref="B37">
    <cfRule type="containsBlanks" dxfId="311" priority="18">
      <formula>LEN(TRIM(B37))=0</formula>
    </cfRule>
  </conditionalFormatting>
  <conditionalFormatting sqref="F50">
    <cfRule type="containsBlanks" dxfId="310" priority="17">
      <formula>LEN(TRIM(F50))=0</formula>
    </cfRule>
  </conditionalFormatting>
  <conditionalFormatting sqref="F51">
    <cfRule type="containsBlanks" dxfId="309" priority="16">
      <formula>LEN(TRIM(F51))=0</formula>
    </cfRule>
  </conditionalFormatting>
  <conditionalFormatting sqref="B97">
    <cfRule type="containsErrors" dxfId="308" priority="15">
      <formula>ISERROR(B97)</formula>
    </cfRule>
  </conditionalFormatting>
  <conditionalFormatting sqref="B50">
    <cfRule type="containsBlanks" dxfId="307" priority="14">
      <formula>LEN(TRIM(B50))=0</formula>
    </cfRule>
  </conditionalFormatting>
  <conditionalFormatting sqref="B51">
    <cfRule type="containsBlanks" dxfId="306" priority="13">
      <formula>LEN(TRIM(B51))=0</formula>
    </cfRule>
  </conditionalFormatting>
  <conditionalFormatting sqref="B85">
    <cfRule type="containsBlanks" dxfId="305" priority="12">
      <formula>LEN(TRIM(B85))=0</formula>
    </cfRule>
  </conditionalFormatting>
  <conditionalFormatting sqref="B86">
    <cfRule type="containsBlanks" dxfId="304" priority="11">
      <formula>LEN(TRIM(B86))=0</formula>
    </cfRule>
  </conditionalFormatting>
  <conditionalFormatting sqref="B87">
    <cfRule type="containsBlanks" dxfId="303" priority="10">
      <formula>LEN(TRIM(B87))=0</formula>
    </cfRule>
  </conditionalFormatting>
  <conditionalFormatting sqref="B90">
    <cfRule type="containsBlanks" dxfId="302" priority="9">
      <formula>LEN(TRIM(B90))=0</formula>
    </cfRule>
  </conditionalFormatting>
  <conditionalFormatting sqref="B91">
    <cfRule type="containsBlanks" dxfId="301" priority="8">
      <formula>LEN(TRIM(B91))=0</formula>
    </cfRule>
  </conditionalFormatting>
  <conditionalFormatting sqref="B92">
    <cfRule type="containsBlanks" dxfId="300" priority="7">
      <formula>LEN(TRIM(B92))=0</formula>
    </cfRule>
  </conditionalFormatting>
  <conditionalFormatting sqref="B55">
    <cfRule type="cellIs" dxfId="299" priority="6" operator="greaterThan">
      <formula>0</formula>
    </cfRule>
  </conditionalFormatting>
  <conditionalFormatting sqref="I48:K59">
    <cfRule type="containsBlanks" dxfId="298" priority="5">
      <formula>LEN(TRIM(I48))=0</formula>
    </cfRule>
  </conditionalFormatting>
  <conditionalFormatting sqref="F75">
    <cfRule type="containsBlanks" dxfId="297" priority="4">
      <formula>LEN(TRIM(F75))=0</formula>
    </cfRule>
  </conditionalFormatting>
  <conditionalFormatting sqref="F80">
    <cfRule type="containsBlanks" dxfId="296" priority="3">
      <formula>LEN(TRIM(F80))=0</formula>
    </cfRule>
  </conditionalFormatting>
  <conditionalFormatting sqref="F85">
    <cfRule type="containsBlanks" dxfId="295" priority="2">
      <formula>LEN(TRIM(F85))=0</formula>
    </cfRule>
  </conditionalFormatting>
  <conditionalFormatting sqref="F105">
    <cfRule type="containsBlanks" dxfId="294" priority="1">
      <formula>LEN(TRIM(F105))=0</formula>
    </cfRule>
  </conditionalFormatting>
  <dataValidations xWindow="367" yWindow="639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B8775FBD-3607-4E3C-A3A0-4EAF9049EBFB}">
      <formula1>43466</formula1>
    </dataValidation>
    <dataValidation allowBlank="1" showInputMessage="1" showErrorMessage="1" prompt="Enter ALL YTD gross income + YTD OT/Bonus/Commission/Tips + YTD other income." sqref="B31" xr:uid="{6E9087C8-D223-4A1D-8B08-81DFD41BD880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78D20596-567C-4355-A135-9DBBFF872312}">
      <formula1>6</formula1>
    </dataValidation>
    <dataValidation allowBlank="1" showInputMessage="1" showErrorMessage="1" prompt="If a range of hours is indicated, enter the high end of the range." sqref="F15 F33" xr:uid="{C528BDB1-7E90-40E7-A88E-D6F3F1856BF4}"/>
    <dataValidation allowBlank="1" showInputMessage="1" showErrorMessage="1" prompt="Enter all income NOT included in &quot;Base Wages&quot; (i.e. overtime, bonus, commission, tips, etc.)." sqref="B19 B37" xr:uid="{CFC0D788-69E0-4A46-B13D-A7D0EC84B28D}"/>
    <dataValidation allowBlank="1" showInputMessage="1" showErrorMessage="1" prompt="Enter ALL YTD gross income + YTD OT/Bonus/Commission/Tips + YTD Other Income." sqref="B13" xr:uid="{B16BB871-B0D4-4B80-B597-DABA04A88A3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99E3CA0-35F0-4DC2-B141-8FBDFF2D8362}">
      <formula1>6</formula1>
    </dataValidation>
    <dataValidation type="decimal" operator="greaterThan" allowBlank="1" showInputMessage="1" showErrorMessage="1" sqref="B74 B104 B99 B79 B85:B86" xr:uid="{AAA206F3-6A21-49F8-816B-5B22BF86D76F}">
      <formula1>0</formula1>
    </dataValidation>
    <dataValidation type="list" allowBlank="1" showInputMessage="1" showErrorMessage="1" sqref="F47" xr:uid="{F640EBD1-30B1-4220-B34C-B818F9A59449}">
      <formula1>"Yes,No"</formula1>
    </dataValidation>
    <dataValidation type="textLength" operator="lessThanOrEqual" allowBlank="1" showInputMessage="1" showErrorMessage="1" sqref="B96" xr:uid="{56F1DCBE-BDFF-4D4B-91DA-D883D8AA287F}">
      <formula1>8</formula1>
    </dataValidation>
    <dataValidation type="textLength" operator="lessThanOrEqual" allowBlank="1" showInputMessage="1" showErrorMessage="1" error="Input in MM/DD/YY format." prompt="Input in MM/DD/YY format." sqref="B30 B12 B101" xr:uid="{2BDA051A-9CD2-47D0-BA83-12E51A7A96C6}">
      <formula1>6</formula1>
    </dataValidation>
    <dataValidation type="list" allowBlank="1" showInputMessage="1" showErrorMessage="1" sqref="F30 F12" xr:uid="{91879746-BB66-4D45-B5D6-6BD9FFC6D0CF}">
      <formula1>"1 (Annual), 12 (Monthly), 24 (Semi-Monthly), 26 (Bi-weekly),52 (Weekly)"</formula1>
    </dataValidation>
    <dataValidation type="list" allowBlank="1" showInputMessage="1" showErrorMessage="1" sqref="L5" xr:uid="{2E0463EE-58AD-4DF2-834B-E1F2FC4B88A8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2DE5-C828-4E69-A718-B8ABBA87FF11}">
  <sheetPr codeName="Sheet11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141</v>
      </c>
      <c r="B5" s="514" t="str">
        <f>IF(Household_Summary!C22="","",Household_Summary!C22)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141</v>
      </c>
      <c r="B71" s="514" t="str">
        <f>IF(Household_Summary!C22="","",Household_Summary!C22)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eQjzidwBAZ29eb2gZ/oyGHHEDj4dpm5Ii4aElgAK5ZL5HDvLN3SOwu50EiL8Z2tgnVpFs//sTfXMOA/qpt6tuQ==" saltValue="JZTq6NkJjYctC/h//ayng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293" priority="41">
      <formula>$J$142="No"</formula>
    </cfRule>
  </conditionalFormatting>
  <conditionalFormatting sqref="E58">
    <cfRule type="cellIs" dxfId="292" priority="38" operator="greaterThan">
      <formula>0</formula>
    </cfRule>
    <cfRule type="cellIs" dxfId="291" priority="39" operator="greaterThan">
      <formula>0</formula>
    </cfRule>
    <cfRule type="containsErrors" dxfId="290" priority="40">
      <formula>ISERROR(E58)</formula>
    </cfRule>
  </conditionalFormatting>
  <conditionalFormatting sqref="F55">
    <cfRule type="containsErrors" dxfId="289" priority="37">
      <formula>ISERROR(F55)</formula>
    </cfRule>
    <cfRule type="containsBlanks" dxfId="288" priority="42">
      <formula>LEN(TRIM(F55))=0</formula>
    </cfRule>
  </conditionalFormatting>
  <conditionalFormatting sqref="I11:K20 B52:B53">
    <cfRule type="containsBlanks" dxfId="287" priority="34">
      <formula>LEN(TRIM(B11))=0</formula>
    </cfRule>
  </conditionalFormatting>
  <conditionalFormatting sqref="B74:B75">
    <cfRule type="containsBlanks" dxfId="286" priority="36">
      <formula>LEN(TRIM(B74))=0</formula>
    </cfRule>
  </conditionalFormatting>
  <conditionalFormatting sqref="B79:B80">
    <cfRule type="containsBlanks" dxfId="285" priority="35">
      <formula>LEN(TRIM(B79))=0</formula>
    </cfRule>
  </conditionalFormatting>
  <conditionalFormatting sqref="I29:K38">
    <cfRule type="containsBlanks" dxfId="284" priority="33">
      <formula>LEN(TRIM(I29))=0</formula>
    </cfRule>
  </conditionalFormatting>
  <conditionalFormatting sqref="B99:B101">
    <cfRule type="containsBlanks" dxfId="283" priority="32">
      <formula>LEN(TRIM(B99))=0</formula>
    </cfRule>
  </conditionalFormatting>
  <conditionalFormatting sqref="F100">
    <cfRule type="containsBlanks" dxfId="282" priority="31">
      <formula>LEN(TRIM(F100))=0</formula>
    </cfRule>
  </conditionalFormatting>
  <conditionalFormatting sqref="B104:B105">
    <cfRule type="containsBlanks" dxfId="281" priority="30">
      <formula>LEN(TRIM(B104))=0</formula>
    </cfRule>
  </conditionalFormatting>
  <conditionalFormatting sqref="F47">
    <cfRule type="containsBlanks" dxfId="280" priority="29">
      <formula>LEN(TRIM(F47))=0</formula>
    </cfRule>
  </conditionalFormatting>
  <conditionalFormatting sqref="F52:F53">
    <cfRule type="containsBlanks" dxfId="279" priority="28">
      <formula>LEN(TRIM(F52))=0</formula>
    </cfRule>
  </conditionalFormatting>
  <conditionalFormatting sqref="B8:H8">
    <cfRule type="containsBlanks" dxfId="278" priority="27">
      <formula>LEN(TRIM(B8))=0</formula>
    </cfRule>
  </conditionalFormatting>
  <conditionalFormatting sqref="B11:B13">
    <cfRule type="containsBlanks" dxfId="277" priority="26">
      <formula>LEN(TRIM(B11))=0</formula>
    </cfRule>
  </conditionalFormatting>
  <conditionalFormatting sqref="F11:F12">
    <cfRule type="containsBlanks" dxfId="276" priority="25">
      <formula>LEN(TRIM(F11))=0</formula>
    </cfRule>
  </conditionalFormatting>
  <conditionalFormatting sqref="F14:F16">
    <cfRule type="containsBlanks" dxfId="275" priority="24">
      <formula>LEN(TRIM(F14))=0</formula>
    </cfRule>
  </conditionalFormatting>
  <conditionalFormatting sqref="B19">
    <cfRule type="containsBlanks" dxfId="274" priority="23">
      <formula>LEN(TRIM(B19))=0</formula>
    </cfRule>
  </conditionalFormatting>
  <conditionalFormatting sqref="B26:H26">
    <cfRule type="containsBlanks" dxfId="273" priority="22">
      <formula>LEN(TRIM(B26))=0</formula>
    </cfRule>
  </conditionalFormatting>
  <conditionalFormatting sqref="B29:B31">
    <cfRule type="containsBlanks" dxfId="272" priority="21">
      <formula>LEN(TRIM(B29))=0</formula>
    </cfRule>
  </conditionalFormatting>
  <conditionalFormatting sqref="F29:F30">
    <cfRule type="containsBlanks" dxfId="271" priority="20">
      <formula>LEN(TRIM(F29))=0</formula>
    </cfRule>
  </conditionalFormatting>
  <conditionalFormatting sqref="F32:F34">
    <cfRule type="containsBlanks" dxfId="270" priority="19">
      <formula>LEN(TRIM(F32))=0</formula>
    </cfRule>
  </conditionalFormatting>
  <conditionalFormatting sqref="B37">
    <cfRule type="containsBlanks" dxfId="269" priority="18">
      <formula>LEN(TRIM(B37))=0</formula>
    </cfRule>
  </conditionalFormatting>
  <conditionalFormatting sqref="F50">
    <cfRule type="containsBlanks" dxfId="268" priority="17">
      <formula>LEN(TRIM(F50))=0</formula>
    </cfRule>
  </conditionalFormatting>
  <conditionalFormatting sqref="F51">
    <cfRule type="containsBlanks" dxfId="267" priority="16">
      <formula>LEN(TRIM(F51))=0</formula>
    </cfRule>
  </conditionalFormatting>
  <conditionalFormatting sqref="B97">
    <cfRule type="containsErrors" dxfId="266" priority="15">
      <formula>ISERROR(B97)</formula>
    </cfRule>
  </conditionalFormatting>
  <conditionalFormatting sqref="B50">
    <cfRule type="containsBlanks" dxfId="265" priority="14">
      <formula>LEN(TRIM(B50))=0</formula>
    </cfRule>
  </conditionalFormatting>
  <conditionalFormatting sqref="B51">
    <cfRule type="containsBlanks" dxfId="264" priority="13">
      <formula>LEN(TRIM(B51))=0</formula>
    </cfRule>
  </conditionalFormatting>
  <conditionalFormatting sqref="B85">
    <cfRule type="containsBlanks" dxfId="263" priority="12">
      <formula>LEN(TRIM(B85))=0</formula>
    </cfRule>
  </conditionalFormatting>
  <conditionalFormatting sqref="B86">
    <cfRule type="containsBlanks" dxfId="262" priority="11">
      <formula>LEN(TRIM(B86))=0</formula>
    </cfRule>
  </conditionalFormatting>
  <conditionalFormatting sqref="B87">
    <cfRule type="containsBlanks" dxfId="261" priority="10">
      <formula>LEN(TRIM(B87))=0</formula>
    </cfRule>
  </conditionalFormatting>
  <conditionalFormatting sqref="B90">
    <cfRule type="containsBlanks" dxfId="260" priority="9">
      <formula>LEN(TRIM(B90))=0</formula>
    </cfRule>
  </conditionalFormatting>
  <conditionalFormatting sqref="B91">
    <cfRule type="containsBlanks" dxfId="259" priority="8">
      <formula>LEN(TRIM(B91))=0</formula>
    </cfRule>
  </conditionalFormatting>
  <conditionalFormatting sqref="B92">
    <cfRule type="containsBlanks" dxfId="258" priority="7">
      <formula>LEN(TRIM(B92))=0</formula>
    </cfRule>
  </conditionalFormatting>
  <conditionalFormatting sqref="B55">
    <cfRule type="cellIs" dxfId="257" priority="6" operator="greaterThan">
      <formula>0</formula>
    </cfRule>
  </conditionalFormatting>
  <conditionalFormatting sqref="I48:K59">
    <cfRule type="containsBlanks" dxfId="256" priority="5">
      <formula>LEN(TRIM(I48))=0</formula>
    </cfRule>
  </conditionalFormatting>
  <conditionalFormatting sqref="F75">
    <cfRule type="containsBlanks" dxfId="255" priority="4">
      <formula>LEN(TRIM(F75))=0</formula>
    </cfRule>
  </conditionalFormatting>
  <conditionalFormatting sqref="F80">
    <cfRule type="containsBlanks" dxfId="254" priority="3">
      <formula>LEN(TRIM(F80))=0</formula>
    </cfRule>
  </conditionalFormatting>
  <conditionalFormatting sqref="F85">
    <cfRule type="containsBlanks" dxfId="253" priority="2">
      <formula>LEN(TRIM(F85))=0</formula>
    </cfRule>
  </conditionalFormatting>
  <conditionalFormatting sqref="F105">
    <cfRule type="containsBlanks" dxfId="252" priority="1">
      <formula>LEN(TRIM(F105))=0</formula>
    </cfRule>
  </conditionalFormatting>
  <dataValidations xWindow="378" yWindow="748" count="13">
    <dataValidation type="list" allowBlank="1" showInputMessage="1" showErrorMessage="1" sqref="L5" xr:uid="{291871ED-CDB5-40EF-BA26-9650CA229345}">
      <formula1>"2014, 2015"</formula1>
    </dataValidation>
    <dataValidation type="list" allowBlank="1" showInputMessage="1" showErrorMessage="1" sqref="F30 F12" xr:uid="{68791341-8E82-4295-B8B9-C2159FF2164B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831DC839-26C5-4048-A1FC-AE7B44297031}">
      <formula1>6</formula1>
    </dataValidation>
    <dataValidation type="textLength" operator="lessThanOrEqual" allowBlank="1" showInputMessage="1" showErrorMessage="1" sqref="B96" xr:uid="{784FE4AC-84F6-4A6F-8430-594A5D02263C}">
      <formula1>8</formula1>
    </dataValidation>
    <dataValidation type="list" allowBlank="1" showInputMessage="1" showErrorMessage="1" sqref="F47" xr:uid="{F1EA6867-24C6-4D98-BBC2-56EDEFA6B6EA}">
      <formula1>"Yes,No"</formula1>
    </dataValidation>
    <dataValidation type="decimal" operator="greaterThan" allowBlank="1" showInputMessage="1" showErrorMessage="1" sqref="B74 B104 B99 B79 B85:B86" xr:uid="{CB712F2B-ECFB-4A30-8EF9-06E38E544C7B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BC5CBFE-C97F-420F-8C62-98A8F9D6CF32}">
      <formula1>6</formula1>
    </dataValidation>
    <dataValidation allowBlank="1" showInputMessage="1" showErrorMessage="1" prompt="Enter ALL YTD gross income + YTD OT/Bonus/Commission/Tips + YTD Other Income." sqref="B13" xr:uid="{EC73B616-356B-4898-9A16-99582E31FFEB}"/>
    <dataValidation allowBlank="1" showInputMessage="1" showErrorMessage="1" prompt="Enter all income NOT included in &quot;Base Wages&quot; (i.e. overtime, bonus, commission, tips, etc.)." sqref="B19 B37" xr:uid="{9786FE9E-64D1-4B38-BB46-5B16EC91AC21}"/>
    <dataValidation allowBlank="1" showInputMessage="1" showErrorMessage="1" prompt="If a range of hours is indicated, enter the high end of the range." sqref="F15 F33" xr:uid="{BE3D7367-ED54-439D-99C3-902888892A3F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9167F61-5027-4238-984E-9A48CDA0FAA2}">
      <formula1>6</formula1>
    </dataValidation>
    <dataValidation allowBlank="1" showInputMessage="1" showErrorMessage="1" prompt="Enter ALL YTD gross income + YTD OT/Bonus/Commission/Tips + YTD other income." sqref="B31" xr:uid="{241CC421-629B-4F25-87A9-E6DCAD80EEEE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64953FFA-B687-4346-BA39-FBE1246C0930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F6C-7093-489A-8C31-1C59394472E5}">
  <sheetPr codeName="Sheet12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142</v>
      </c>
      <c r="B5" s="514" t="str">
        <f>IF(Household_Summary!C23="","",Household_Summary!C23)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142</v>
      </c>
      <c r="B71" s="514" t="str">
        <f>IF(Household_Summary!C23="","",Household_Summary!C23)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QxyBDIEvC9xTDXJTCXQ5TgkcLEtTSGcMGvZMNkinil+Z70uQwoPiCzuA56aa/ery4tH9pyjj8UPTEEH5GgviSg==" saltValue="fzzVAdfPCXhAEE2inIvx4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251" priority="41">
      <formula>$J$142="No"</formula>
    </cfRule>
  </conditionalFormatting>
  <conditionalFormatting sqref="E58">
    <cfRule type="cellIs" dxfId="250" priority="38" operator="greaterThan">
      <formula>0</formula>
    </cfRule>
    <cfRule type="cellIs" dxfId="249" priority="39" operator="greaterThan">
      <formula>0</formula>
    </cfRule>
    <cfRule type="containsErrors" dxfId="248" priority="40">
      <formula>ISERROR(E58)</formula>
    </cfRule>
  </conditionalFormatting>
  <conditionalFormatting sqref="F55">
    <cfRule type="containsErrors" dxfId="247" priority="37">
      <formula>ISERROR(F55)</formula>
    </cfRule>
    <cfRule type="containsBlanks" dxfId="246" priority="42">
      <formula>LEN(TRIM(F55))=0</formula>
    </cfRule>
  </conditionalFormatting>
  <conditionalFormatting sqref="I11:K20 B52:B53">
    <cfRule type="containsBlanks" dxfId="245" priority="34">
      <formula>LEN(TRIM(B11))=0</formula>
    </cfRule>
  </conditionalFormatting>
  <conditionalFormatting sqref="B74:B75">
    <cfRule type="containsBlanks" dxfId="244" priority="36">
      <formula>LEN(TRIM(B74))=0</formula>
    </cfRule>
  </conditionalFormatting>
  <conditionalFormatting sqref="B79:B80">
    <cfRule type="containsBlanks" dxfId="243" priority="35">
      <formula>LEN(TRIM(B79))=0</formula>
    </cfRule>
  </conditionalFormatting>
  <conditionalFormatting sqref="I29:K38">
    <cfRule type="containsBlanks" dxfId="242" priority="33">
      <formula>LEN(TRIM(I29))=0</formula>
    </cfRule>
  </conditionalFormatting>
  <conditionalFormatting sqref="B99:B101">
    <cfRule type="containsBlanks" dxfId="241" priority="32">
      <formula>LEN(TRIM(B99))=0</formula>
    </cfRule>
  </conditionalFormatting>
  <conditionalFormatting sqref="F100">
    <cfRule type="containsBlanks" dxfId="240" priority="31">
      <formula>LEN(TRIM(F100))=0</formula>
    </cfRule>
  </conditionalFormatting>
  <conditionalFormatting sqref="B104:B105">
    <cfRule type="containsBlanks" dxfId="239" priority="30">
      <formula>LEN(TRIM(B104))=0</formula>
    </cfRule>
  </conditionalFormatting>
  <conditionalFormatting sqref="F47">
    <cfRule type="containsBlanks" dxfId="238" priority="29">
      <formula>LEN(TRIM(F47))=0</formula>
    </cfRule>
  </conditionalFormatting>
  <conditionalFormatting sqref="F52:F53">
    <cfRule type="containsBlanks" dxfId="237" priority="28">
      <formula>LEN(TRIM(F52))=0</formula>
    </cfRule>
  </conditionalFormatting>
  <conditionalFormatting sqref="B8:H8">
    <cfRule type="containsBlanks" dxfId="236" priority="27">
      <formula>LEN(TRIM(B8))=0</formula>
    </cfRule>
  </conditionalFormatting>
  <conditionalFormatting sqref="B11:B13">
    <cfRule type="containsBlanks" dxfId="235" priority="26">
      <formula>LEN(TRIM(B11))=0</formula>
    </cfRule>
  </conditionalFormatting>
  <conditionalFormatting sqref="F11:F12">
    <cfRule type="containsBlanks" dxfId="234" priority="25">
      <formula>LEN(TRIM(F11))=0</formula>
    </cfRule>
  </conditionalFormatting>
  <conditionalFormatting sqref="F14:F16">
    <cfRule type="containsBlanks" dxfId="233" priority="24">
      <formula>LEN(TRIM(F14))=0</formula>
    </cfRule>
  </conditionalFormatting>
  <conditionalFormatting sqref="B19">
    <cfRule type="containsBlanks" dxfId="232" priority="23">
      <formula>LEN(TRIM(B19))=0</formula>
    </cfRule>
  </conditionalFormatting>
  <conditionalFormatting sqref="B26:H26">
    <cfRule type="containsBlanks" dxfId="231" priority="22">
      <formula>LEN(TRIM(B26))=0</formula>
    </cfRule>
  </conditionalFormatting>
  <conditionalFormatting sqref="B29:B31">
    <cfRule type="containsBlanks" dxfId="230" priority="21">
      <formula>LEN(TRIM(B29))=0</formula>
    </cfRule>
  </conditionalFormatting>
  <conditionalFormatting sqref="F29:F30">
    <cfRule type="containsBlanks" dxfId="229" priority="20">
      <formula>LEN(TRIM(F29))=0</formula>
    </cfRule>
  </conditionalFormatting>
  <conditionalFormatting sqref="F32:F34">
    <cfRule type="containsBlanks" dxfId="228" priority="19">
      <formula>LEN(TRIM(F32))=0</formula>
    </cfRule>
  </conditionalFormatting>
  <conditionalFormatting sqref="B37">
    <cfRule type="containsBlanks" dxfId="227" priority="18">
      <formula>LEN(TRIM(B37))=0</formula>
    </cfRule>
  </conditionalFormatting>
  <conditionalFormatting sqref="F50">
    <cfRule type="containsBlanks" dxfId="226" priority="17">
      <formula>LEN(TRIM(F50))=0</formula>
    </cfRule>
  </conditionalFormatting>
  <conditionalFormatting sqref="F51">
    <cfRule type="containsBlanks" dxfId="225" priority="16">
      <formula>LEN(TRIM(F51))=0</formula>
    </cfRule>
  </conditionalFormatting>
  <conditionalFormatting sqref="B97">
    <cfRule type="containsErrors" dxfId="224" priority="15">
      <formula>ISERROR(B97)</formula>
    </cfRule>
  </conditionalFormatting>
  <conditionalFormatting sqref="B50">
    <cfRule type="containsBlanks" dxfId="223" priority="14">
      <formula>LEN(TRIM(B50))=0</formula>
    </cfRule>
  </conditionalFormatting>
  <conditionalFormatting sqref="B51">
    <cfRule type="containsBlanks" dxfId="222" priority="13">
      <formula>LEN(TRIM(B51))=0</formula>
    </cfRule>
  </conditionalFormatting>
  <conditionalFormatting sqref="B85">
    <cfRule type="containsBlanks" dxfId="221" priority="12">
      <formula>LEN(TRIM(B85))=0</formula>
    </cfRule>
  </conditionalFormatting>
  <conditionalFormatting sqref="B86">
    <cfRule type="containsBlanks" dxfId="220" priority="11">
      <formula>LEN(TRIM(B86))=0</formula>
    </cfRule>
  </conditionalFormatting>
  <conditionalFormatting sqref="B87">
    <cfRule type="containsBlanks" dxfId="219" priority="10">
      <formula>LEN(TRIM(B87))=0</formula>
    </cfRule>
  </conditionalFormatting>
  <conditionalFormatting sqref="B90">
    <cfRule type="containsBlanks" dxfId="218" priority="9">
      <formula>LEN(TRIM(B90))=0</formula>
    </cfRule>
  </conditionalFormatting>
  <conditionalFormatting sqref="B91">
    <cfRule type="containsBlanks" dxfId="217" priority="8">
      <formula>LEN(TRIM(B91))=0</formula>
    </cfRule>
  </conditionalFormatting>
  <conditionalFormatting sqref="B92">
    <cfRule type="containsBlanks" dxfId="216" priority="7">
      <formula>LEN(TRIM(B92))=0</formula>
    </cfRule>
  </conditionalFormatting>
  <conditionalFormatting sqref="B55">
    <cfRule type="cellIs" dxfId="215" priority="6" operator="greaterThan">
      <formula>0</formula>
    </cfRule>
  </conditionalFormatting>
  <conditionalFormatting sqref="I48:K59">
    <cfRule type="containsBlanks" dxfId="214" priority="5">
      <formula>LEN(TRIM(I48))=0</formula>
    </cfRule>
  </conditionalFormatting>
  <conditionalFormatting sqref="F75">
    <cfRule type="containsBlanks" dxfId="213" priority="4">
      <formula>LEN(TRIM(F75))=0</formula>
    </cfRule>
  </conditionalFormatting>
  <conditionalFormatting sqref="F80">
    <cfRule type="containsBlanks" dxfId="212" priority="3">
      <formula>LEN(TRIM(F80))=0</formula>
    </cfRule>
  </conditionalFormatting>
  <conditionalFormatting sqref="F85">
    <cfRule type="containsBlanks" dxfId="211" priority="2">
      <formula>LEN(TRIM(F85))=0</formula>
    </cfRule>
  </conditionalFormatting>
  <conditionalFormatting sqref="F105">
    <cfRule type="containsBlanks" dxfId="210" priority="1">
      <formula>LEN(TRIM(F105))=0</formula>
    </cfRule>
  </conditionalFormatting>
  <dataValidations xWindow="369" yWindow="569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D6EB078D-28F8-4A65-B818-2B96A6387546}">
      <formula1>43466</formula1>
    </dataValidation>
    <dataValidation allowBlank="1" showInputMessage="1" showErrorMessage="1" prompt="Enter ALL YTD gross income + YTD OT/Bonus/Commission/Tips + YTD other income." sqref="B31" xr:uid="{943F0657-AF31-465A-8B91-D87209343D1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48F717D2-DB16-45B5-8D0D-B65AE0D6BC7A}">
      <formula1>6</formula1>
    </dataValidation>
    <dataValidation allowBlank="1" showInputMessage="1" showErrorMessage="1" prompt="If a range of hours is indicated, enter the high end of the range." sqref="F15 F33" xr:uid="{C9F49D60-893E-440F-AEC2-D053269BCB88}"/>
    <dataValidation allowBlank="1" showInputMessage="1" showErrorMessage="1" prompt="Enter all income NOT included in &quot;Base Wages&quot; (i.e. overtime, bonus, commission, tips, etc.)." sqref="B19 B37" xr:uid="{6EE998ED-5B7D-4AA9-959B-3ACC7DA2CC2E}"/>
    <dataValidation allowBlank="1" showInputMessage="1" showErrorMessage="1" prompt="Enter ALL YTD gross income + YTD OT/Bonus/Commission/Tips + YTD Other Income." sqref="B13" xr:uid="{C42B2945-50D3-4869-881E-DFA4D1F800B2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6013C353-A678-4FB7-9F97-BE1574590515}">
      <formula1>6</formula1>
    </dataValidation>
    <dataValidation type="decimal" operator="greaterThan" allowBlank="1" showInputMessage="1" showErrorMessage="1" sqref="B74 B104 B99 B79 B85:B86" xr:uid="{6B7AD8F6-983C-4C6F-A459-8E95F289DB0A}">
      <formula1>0</formula1>
    </dataValidation>
    <dataValidation type="list" allowBlank="1" showInputMessage="1" showErrorMessage="1" sqref="F47" xr:uid="{9EAF4F5F-3C51-43C2-9A19-7921A23B1999}">
      <formula1>"Yes,No"</formula1>
    </dataValidation>
    <dataValidation type="textLength" operator="lessThanOrEqual" allowBlank="1" showInputMessage="1" showErrorMessage="1" sqref="B96" xr:uid="{1BBABC81-CF03-4522-A425-A8D1F1C6024C}">
      <formula1>8</formula1>
    </dataValidation>
    <dataValidation type="textLength" operator="lessThanOrEqual" allowBlank="1" showInputMessage="1" showErrorMessage="1" error="Input in MM/DD/YY format." prompt="Input in MM/DD/YY format." sqref="B30 B12 B101" xr:uid="{8851A189-C609-4439-AE15-8E41517DD04E}">
      <formula1>6</formula1>
    </dataValidation>
    <dataValidation type="list" allowBlank="1" showInputMessage="1" showErrorMessage="1" sqref="F30 F12" xr:uid="{49C01E87-686E-4989-A807-1817238D2829}">
      <formula1>"1 (Annual), 12 (Monthly), 24 (Semi-Monthly), 26 (Bi-weekly),52 (Weekly)"</formula1>
    </dataValidation>
    <dataValidation type="list" allowBlank="1" showInputMessage="1" showErrorMessage="1" sqref="L5" xr:uid="{915B2099-92FD-4FC4-A7A0-BEA5B0B4E3D7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3250-3807-4BC7-A2C1-9F10AC7240E8}">
  <sheetPr codeName="Sheet14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146</v>
      </c>
      <c r="B5" s="514" t="str">
        <f>IF(Household_Summary!C24="","",Household_Summary!C24)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146</v>
      </c>
      <c r="B71" s="514" t="str">
        <f>IF(Household_Summary!C24="","",Household_Summary!C24)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SBqn84QLj518Ki4uAswvDBVBPeDptcNry6fGeDbP/S/WseZUw0dnGOkP26Sg36zojb4B8AZym4wrWkJNOZtIZw==" saltValue="NHtECYdIij7xan87BUr7Y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209" priority="41">
      <formula>$J$142="No"</formula>
    </cfRule>
  </conditionalFormatting>
  <conditionalFormatting sqref="E58">
    <cfRule type="cellIs" dxfId="208" priority="38" operator="greaterThan">
      <formula>0</formula>
    </cfRule>
    <cfRule type="cellIs" dxfId="207" priority="39" operator="greaterThan">
      <formula>0</formula>
    </cfRule>
    <cfRule type="containsErrors" dxfId="206" priority="40">
      <formula>ISERROR(E58)</formula>
    </cfRule>
  </conditionalFormatting>
  <conditionalFormatting sqref="F55">
    <cfRule type="containsErrors" dxfId="205" priority="37">
      <formula>ISERROR(F55)</formula>
    </cfRule>
    <cfRule type="containsBlanks" dxfId="204" priority="42">
      <formula>LEN(TRIM(F55))=0</formula>
    </cfRule>
  </conditionalFormatting>
  <conditionalFormatting sqref="I11:K20 B52:B53">
    <cfRule type="containsBlanks" dxfId="203" priority="34">
      <formula>LEN(TRIM(B11))=0</formula>
    </cfRule>
  </conditionalFormatting>
  <conditionalFormatting sqref="B74:B75">
    <cfRule type="containsBlanks" dxfId="202" priority="36">
      <formula>LEN(TRIM(B74))=0</formula>
    </cfRule>
  </conditionalFormatting>
  <conditionalFormatting sqref="B79:B80">
    <cfRule type="containsBlanks" dxfId="201" priority="35">
      <formula>LEN(TRIM(B79))=0</formula>
    </cfRule>
  </conditionalFormatting>
  <conditionalFormatting sqref="I29:K38">
    <cfRule type="containsBlanks" dxfId="200" priority="33">
      <formula>LEN(TRIM(I29))=0</formula>
    </cfRule>
  </conditionalFormatting>
  <conditionalFormatting sqref="B99:B101">
    <cfRule type="containsBlanks" dxfId="199" priority="32">
      <formula>LEN(TRIM(B99))=0</formula>
    </cfRule>
  </conditionalFormatting>
  <conditionalFormatting sqref="F100">
    <cfRule type="containsBlanks" dxfId="198" priority="31">
      <formula>LEN(TRIM(F100))=0</formula>
    </cfRule>
  </conditionalFormatting>
  <conditionalFormatting sqref="B104:B105">
    <cfRule type="containsBlanks" dxfId="197" priority="30">
      <formula>LEN(TRIM(B104))=0</formula>
    </cfRule>
  </conditionalFormatting>
  <conditionalFormatting sqref="F47">
    <cfRule type="containsBlanks" dxfId="196" priority="29">
      <formula>LEN(TRIM(F47))=0</formula>
    </cfRule>
  </conditionalFormatting>
  <conditionalFormatting sqref="F52:F53">
    <cfRule type="containsBlanks" dxfId="195" priority="28">
      <formula>LEN(TRIM(F52))=0</formula>
    </cfRule>
  </conditionalFormatting>
  <conditionalFormatting sqref="B8:H8">
    <cfRule type="containsBlanks" dxfId="194" priority="27">
      <formula>LEN(TRIM(B8))=0</formula>
    </cfRule>
  </conditionalFormatting>
  <conditionalFormatting sqref="B11:B13">
    <cfRule type="containsBlanks" dxfId="193" priority="26">
      <formula>LEN(TRIM(B11))=0</formula>
    </cfRule>
  </conditionalFormatting>
  <conditionalFormatting sqref="F11:F12">
    <cfRule type="containsBlanks" dxfId="192" priority="25">
      <formula>LEN(TRIM(F11))=0</formula>
    </cfRule>
  </conditionalFormatting>
  <conditionalFormatting sqref="F14:F16">
    <cfRule type="containsBlanks" dxfId="191" priority="24">
      <formula>LEN(TRIM(F14))=0</formula>
    </cfRule>
  </conditionalFormatting>
  <conditionalFormatting sqref="B19">
    <cfRule type="containsBlanks" dxfId="190" priority="23">
      <formula>LEN(TRIM(B19))=0</formula>
    </cfRule>
  </conditionalFormatting>
  <conditionalFormatting sqref="B26:H26">
    <cfRule type="containsBlanks" dxfId="189" priority="22">
      <formula>LEN(TRIM(B26))=0</formula>
    </cfRule>
  </conditionalFormatting>
  <conditionalFormatting sqref="B29:B31">
    <cfRule type="containsBlanks" dxfId="188" priority="21">
      <formula>LEN(TRIM(B29))=0</formula>
    </cfRule>
  </conditionalFormatting>
  <conditionalFormatting sqref="F29:F30">
    <cfRule type="containsBlanks" dxfId="187" priority="20">
      <formula>LEN(TRIM(F29))=0</formula>
    </cfRule>
  </conditionalFormatting>
  <conditionalFormatting sqref="F32:F34">
    <cfRule type="containsBlanks" dxfId="186" priority="19">
      <formula>LEN(TRIM(F32))=0</formula>
    </cfRule>
  </conditionalFormatting>
  <conditionalFormatting sqref="B37">
    <cfRule type="containsBlanks" dxfId="185" priority="18">
      <formula>LEN(TRIM(B37))=0</formula>
    </cfRule>
  </conditionalFormatting>
  <conditionalFormatting sqref="F50">
    <cfRule type="containsBlanks" dxfId="184" priority="17">
      <formula>LEN(TRIM(F50))=0</formula>
    </cfRule>
  </conditionalFormatting>
  <conditionalFormatting sqref="F51">
    <cfRule type="containsBlanks" dxfId="183" priority="16">
      <formula>LEN(TRIM(F51))=0</formula>
    </cfRule>
  </conditionalFormatting>
  <conditionalFormatting sqref="B97">
    <cfRule type="containsErrors" dxfId="182" priority="15">
      <formula>ISERROR(B97)</formula>
    </cfRule>
  </conditionalFormatting>
  <conditionalFormatting sqref="B50">
    <cfRule type="containsBlanks" dxfId="181" priority="14">
      <formula>LEN(TRIM(B50))=0</formula>
    </cfRule>
  </conditionalFormatting>
  <conditionalFormatting sqref="B51">
    <cfRule type="containsBlanks" dxfId="180" priority="13">
      <formula>LEN(TRIM(B51))=0</formula>
    </cfRule>
  </conditionalFormatting>
  <conditionalFormatting sqref="B85">
    <cfRule type="containsBlanks" dxfId="179" priority="12">
      <formula>LEN(TRIM(B85))=0</formula>
    </cfRule>
  </conditionalFormatting>
  <conditionalFormatting sqref="B86">
    <cfRule type="containsBlanks" dxfId="178" priority="11">
      <formula>LEN(TRIM(B86))=0</formula>
    </cfRule>
  </conditionalFormatting>
  <conditionalFormatting sqref="B87">
    <cfRule type="containsBlanks" dxfId="177" priority="10">
      <formula>LEN(TRIM(B87))=0</formula>
    </cfRule>
  </conditionalFormatting>
  <conditionalFormatting sqref="B90">
    <cfRule type="containsBlanks" dxfId="176" priority="9">
      <formula>LEN(TRIM(B90))=0</formula>
    </cfRule>
  </conditionalFormatting>
  <conditionalFormatting sqref="B91">
    <cfRule type="containsBlanks" dxfId="175" priority="8">
      <formula>LEN(TRIM(B91))=0</formula>
    </cfRule>
  </conditionalFormatting>
  <conditionalFormatting sqref="B92">
    <cfRule type="containsBlanks" dxfId="174" priority="7">
      <formula>LEN(TRIM(B92))=0</formula>
    </cfRule>
  </conditionalFormatting>
  <conditionalFormatting sqref="B55">
    <cfRule type="cellIs" dxfId="173" priority="6" operator="greaterThan">
      <formula>0</formula>
    </cfRule>
  </conditionalFormatting>
  <conditionalFormatting sqref="I48:K59">
    <cfRule type="containsBlanks" dxfId="172" priority="5">
      <formula>LEN(TRIM(I48))=0</formula>
    </cfRule>
  </conditionalFormatting>
  <conditionalFormatting sqref="F75">
    <cfRule type="containsBlanks" dxfId="171" priority="4">
      <formula>LEN(TRIM(F75))=0</formula>
    </cfRule>
  </conditionalFormatting>
  <conditionalFormatting sqref="F80">
    <cfRule type="containsBlanks" dxfId="170" priority="3">
      <formula>LEN(TRIM(F80))=0</formula>
    </cfRule>
  </conditionalFormatting>
  <conditionalFormatting sqref="F85">
    <cfRule type="containsBlanks" dxfId="169" priority="2">
      <formula>LEN(TRIM(F85))=0</formula>
    </cfRule>
  </conditionalFormatting>
  <conditionalFormatting sqref="F105">
    <cfRule type="containsBlanks" dxfId="168" priority="1">
      <formula>LEN(TRIM(F105))=0</formula>
    </cfRule>
  </conditionalFormatting>
  <dataValidations xWindow="372" yWindow="574" count="13">
    <dataValidation type="list" allowBlank="1" showInputMessage="1" showErrorMessage="1" sqref="L5" xr:uid="{8CD97944-3546-4661-9322-A9A2AC874ED6}">
      <formula1>"2014, 2015"</formula1>
    </dataValidation>
    <dataValidation type="list" allowBlank="1" showInputMessage="1" showErrorMessage="1" sqref="F30 F12" xr:uid="{7B4F4929-4D23-4724-AED3-08E9BB47E23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D8057935-45A1-4602-9AFD-E3DA04AFDA83}">
      <formula1>6</formula1>
    </dataValidation>
    <dataValidation type="textLength" operator="lessThanOrEqual" allowBlank="1" showInputMessage="1" showErrorMessage="1" sqref="B96" xr:uid="{42CA1AD0-3AE0-4BC6-80B3-BECBC2253915}">
      <formula1>8</formula1>
    </dataValidation>
    <dataValidation type="list" allowBlank="1" showInputMessage="1" showErrorMessage="1" sqref="F47" xr:uid="{A8C03A57-0BAA-46C8-97A4-2EEC6A503454}">
      <formula1>"Yes,No"</formula1>
    </dataValidation>
    <dataValidation type="decimal" operator="greaterThan" allowBlank="1" showInputMessage="1" showErrorMessage="1" sqref="B74 B104 B99 B79 B85:B86" xr:uid="{1DC18AEA-4BE2-4728-BD5E-A8AB160F394B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9AA666A-E150-48DB-9C36-9B44534E6613}">
      <formula1>6</formula1>
    </dataValidation>
    <dataValidation allowBlank="1" showInputMessage="1" showErrorMessage="1" prompt="Enter ALL YTD gross income + YTD OT/Bonus/Commission/Tips + YTD Other Income." sqref="B13" xr:uid="{2AEDCA3C-B393-4D39-B6DD-9B0ADDF05879}"/>
    <dataValidation allowBlank="1" showInputMessage="1" showErrorMessage="1" prompt="Enter all income NOT included in &quot;Base Wages&quot; (i.e. overtime, bonus, commission, tips, etc.)." sqref="B19 B37" xr:uid="{B2DE4ED5-CEA6-49FA-AB39-EB6A9AE81C2B}"/>
    <dataValidation allowBlank="1" showInputMessage="1" showErrorMessage="1" prompt="If a range of hours is indicated, enter the high end of the range." sqref="F15 F33" xr:uid="{6F75A9EF-B00C-464B-8752-CA89502DEB2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C1D4B3F3-FA17-42CF-BCCD-69205C010E08}">
      <formula1>6</formula1>
    </dataValidation>
    <dataValidation allowBlank="1" showInputMessage="1" showErrorMessage="1" prompt="Enter ALL YTD gross income + YTD OT/Bonus/Commission/Tips + YTD other income." sqref="B31" xr:uid="{37BE445A-D1EA-4F5B-A355-48DC6A9DCC6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prior to first day of year represented by 2019 tax return, enter 1/1/2019." sqref="B50" xr:uid="{7F21361D-D55D-4219-A725-8B33F9D09E9C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214C-E733-4E75-A0AD-A8A3367CF864}">
  <sheetPr codeName="Sheet15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165</v>
      </c>
      <c r="B5" s="514" t="str">
        <f>IF(Household_Summary!C25="","",Household_Summary!C25)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165</v>
      </c>
      <c r="B71" s="514" t="str">
        <f>IF(Household_Summary!C25="","",Household_Summary!C25)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2tZYQmQk7k0zRR/WXLn3VR1hXT2z/2t30uQoDFhGg9pCkRCNqkQUtKKY3zCrPwGi+Ix+Tm+3tqP9Z9hj9nOwGQ==" saltValue="EBpyos3ffLZ/S6ovLJ5Ryw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167" priority="41">
      <formula>$J$142="No"</formula>
    </cfRule>
  </conditionalFormatting>
  <conditionalFormatting sqref="E58">
    <cfRule type="cellIs" dxfId="166" priority="38" operator="greaterThan">
      <formula>0</formula>
    </cfRule>
    <cfRule type="cellIs" dxfId="165" priority="39" operator="greaterThan">
      <formula>0</formula>
    </cfRule>
    <cfRule type="containsErrors" dxfId="164" priority="40">
      <formula>ISERROR(E58)</formula>
    </cfRule>
  </conditionalFormatting>
  <conditionalFormatting sqref="F55">
    <cfRule type="containsErrors" dxfId="163" priority="37">
      <formula>ISERROR(F55)</formula>
    </cfRule>
    <cfRule type="containsBlanks" dxfId="162" priority="42">
      <formula>LEN(TRIM(F55))=0</formula>
    </cfRule>
  </conditionalFormatting>
  <conditionalFormatting sqref="I11:K20 B52:B53">
    <cfRule type="containsBlanks" dxfId="161" priority="34">
      <formula>LEN(TRIM(B11))=0</formula>
    </cfRule>
  </conditionalFormatting>
  <conditionalFormatting sqref="B74:B75">
    <cfRule type="containsBlanks" dxfId="160" priority="36">
      <formula>LEN(TRIM(B74))=0</formula>
    </cfRule>
  </conditionalFormatting>
  <conditionalFormatting sqref="B79:B80">
    <cfRule type="containsBlanks" dxfId="159" priority="35">
      <formula>LEN(TRIM(B79))=0</formula>
    </cfRule>
  </conditionalFormatting>
  <conditionalFormatting sqref="I29:K38">
    <cfRule type="containsBlanks" dxfId="158" priority="33">
      <formula>LEN(TRIM(I29))=0</formula>
    </cfRule>
  </conditionalFormatting>
  <conditionalFormatting sqref="B99:B101">
    <cfRule type="containsBlanks" dxfId="157" priority="32">
      <formula>LEN(TRIM(B99))=0</formula>
    </cfRule>
  </conditionalFormatting>
  <conditionalFormatting sqref="F100">
    <cfRule type="containsBlanks" dxfId="156" priority="31">
      <formula>LEN(TRIM(F100))=0</formula>
    </cfRule>
  </conditionalFormatting>
  <conditionalFormatting sqref="B104:B105">
    <cfRule type="containsBlanks" dxfId="155" priority="30">
      <formula>LEN(TRIM(B104))=0</formula>
    </cfRule>
  </conditionalFormatting>
  <conditionalFormatting sqref="F47">
    <cfRule type="containsBlanks" dxfId="154" priority="29">
      <formula>LEN(TRIM(F47))=0</formula>
    </cfRule>
  </conditionalFormatting>
  <conditionalFormatting sqref="F52:F53">
    <cfRule type="containsBlanks" dxfId="153" priority="28">
      <formula>LEN(TRIM(F52))=0</formula>
    </cfRule>
  </conditionalFormatting>
  <conditionalFormatting sqref="B8:H8">
    <cfRule type="containsBlanks" dxfId="152" priority="27">
      <formula>LEN(TRIM(B8))=0</formula>
    </cfRule>
  </conditionalFormatting>
  <conditionalFormatting sqref="B11:B13">
    <cfRule type="containsBlanks" dxfId="151" priority="26">
      <formula>LEN(TRIM(B11))=0</formula>
    </cfRule>
  </conditionalFormatting>
  <conditionalFormatting sqref="F11:F12">
    <cfRule type="containsBlanks" dxfId="150" priority="25">
      <formula>LEN(TRIM(F11))=0</formula>
    </cfRule>
  </conditionalFormatting>
  <conditionalFormatting sqref="F14:F16">
    <cfRule type="containsBlanks" dxfId="149" priority="24">
      <formula>LEN(TRIM(F14))=0</formula>
    </cfRule>
  </conditionalFormatting>
  <conditionalFormatting sqref="B19">
    <cfRule type="containsBlanks" dxfId="148" priority="23">
      <formula>LEN(TRIM(B19))=0</formula>
    </cfRule>
  </conditionalFormatting>
  <conditionalFormatting sqref="B26:H26">
    <cfRule type="containsBlanks" dxfId="147" priority="22">
      <formula>LEN(TRIM(B26))=0</formula>
    </cfRule>
  </conditionalFormatting>
  <conditionalFormatting sqref="B29:B31">
    <cfRule type="containsBlanks" dxfId="146" priority="21">
      <formula>LEN(TRIM(B29))=0</formula>
    </cfRule>
  </conditionalFormatting>
  <conditionalFormatting sqref="F29:F30">
    <cfRule type="containsBlanks" dxfId="145" priority="20">
      <formula>LEN(TRIM(F29))=0</formula>
    </cfRule>
  </conditionalFormatting>
  <conditionalFormatting sqref="F32:F34">
    <cfRule type="containsBlanks" dxfId="144" priority="19">
      <formula>LEN(TRIM(F32))=0</formula>
    </cfRule>
  </conditionalFormatting>
  <conditionalFormatting sqref="B37">
    <cfRule type="containsBlanks" dxfId="143" priority="18">
      <formula>LEN(TRIM(B37))=0</formula>
    </cfRule>
  </conditionalFormatting>
  <conditionalFormatting sqref="F50">
    <cfRule type="containsBlanks" dxfId="142" priority="17">
      <formula>LEN(TRIM(F50))=0</formula>
    </cfRule>
  </conditionalFormatting>
  <conditionalFormatting sqref="F51">
    <cfRule type="containsBlanks" dxfId="141" priority="16">
      <formula>LEN(TRIM(F51))=0</formula>
    </cfRule>
  </conditionalFormatting>
  <conditionalFormatting sqref="B97">
    <cfRule type="containsErrors" dxfId="140" priority="15">
      <formula>ISERROR(B97)</formula>
    </cfRule>
  </conditionalFormatting>
  <conditionalFormatting sqref="B50">
    <cfRule type="containsBlanks" dxfId="139" priority="14">
      <formula>LEN(TRIM(B50))=0</formula>
    </cfRule>
  </conditionalFormatting>
  <conditionalFormatting sqref="B51">
    <cfRule type="containsBlanks" dxfId="138" priority="13">
      <formula>LEN(TRIM(B51))=0</formula>
    </cfRule>
  </conditionalFormatting>
  <conditionalFormatting sqref="B85">
    <cfRule type="containsBlanks" dxfId="137" priority="12">
      <formula>LEN(TRIM(B85))=0</formula>
    </cfRule>
  </conditionalFormatting>
  <conditionalFormatting sqref="B86">
    <cfRule type="containsBlanks" dxfId="136" priority="11">
      <formula>LEN(TRIM(B86))=0</formula>
    </cfRule>
  </conditionalFormatting>
  <conditionalFormatting sqref="B87">
    <cfRule type="containsBlanks" dxfId="135" priority="10">
      <formula>LEN(TRIM(B87))=0</formula>
    </cfRule>
  </conditionalFormatting>
  <conditionalFormatting sqref="B90">
    <cfRule type="containsBlanks" dxfId="134" priority="9">
      <formula>LEN(TRIM(B90))=0</formula>
    </cfRule>
  </conditionalFormatting>
  <conditionalFormatting sqref="B91">
    <cfRule type="containsBlanks" dxfId="133" priority="8">
      <formula>LEN(TRIM(B91))=0</formula>
    </cfRule>
  </conditionalFormatting>
  <conditionalFormatting sqref="B92">
    <cfRule type="containsBlanks" dxfId="132" priority="7">
      <formula>LEN(TRIM(B92))=0</formula>
    </cfRule>
  </conditionalFormatting>
  <conditionalFormatting sqref="B55">
    <cfRule type="cellIs" dxfId="131" priority="6" operator="greaterThan">
      <formula>0</formula>
    </cfRule>
  </conditionalFormatting>
  <conditionalFormatting sqref="I48:K59">
    <cfRule type="containsBlanks" dxfId="130" priority="5">
      <formula>LEN(TRIM(I48))=0</formula>
    </cfRule>
  </conditionalFormatting>
  <conditionalFormatting sqref="F75">
    <cfRule type="containsBlanks" dxfId="129" priority="4">
      <formula>LEN(TRIM(F75))=0</formula>
    </cfRule>
  </conditionalFormatting>
  <conditionalFormatting sqref="F80">
    <cfRule type="containsBlanks" dxfId="128" priority="3">
      <formula>LEN(TRIM(F80))=0</formula>
    </cfRule>
  </conditionalFormatting>
  <conditionalFormatting sqref="F85">
    <cfRule type="containsBlanks" dxfId="127" priority="2">
      <formula>LEN(TRIM(F85))=0</formula>
    </cfRule>
  </conditionalFormatting>
  <conditionalFormatting sqref="F105">
    <cfRule type="containsBlanks" dxfId="126" priority="1">
      <formula>LEN(TRIM(F105))=0</formula>
    </cfRule>
  </conditionalFormatting>
  <dataValidations xWindow="368" yWindow="572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215FDC6E-AE2D-4209-A059-0F01FF9BCFBC}">
      <formula1>43466</formula1>
    </dataValidation>
    <dataValidation allowBlank="1" showInputMessage="1" showErrorMessage="1" prompt="Enter ALL YTD gross income + YTD OT/Bonus/Commission/Tips + YTD other income." sqref="B31" xr:uid="{093F408C-1466-4733-83CD-80D8E01C35AD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A596883C-AD31-4BF6-9640-25548CB40764}">
      <formula1>6</formula1>
    </dataValidation>
    <dataValidation allowBlank="1" showInputMessage="1" showErrorMessage="1" prompt="If a range of hours is indicated, enter the high end of the range." sqref="F15 F33" xr:uid="{155C5CF9-BE4E-4A23-B36B-99672A5A5B91}"/>
    <dataValidation allowBlank="1" showInputMessage="1" showErrorMessage="1" prompt="Enter all income NOT included in &quot;Base Wages&quot; (i.e. overtime, bonus, commission, tips, etc.)." sqref="B19 B37" xr:uid="{556637EB-75B2-4964-9FAC-18FEB770BA44}"/>
    <dataValidation allowBlank="1" showInputMessage="1" showErrorMessage="1" prompt="Enter ALL YTD gross income + YTD OT/Bonus/Commission/Tips + YTD Other Income." sqref="B13" xr:uid="{CF54FB94-ACB0-4DCC-B739-425C979907B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085DC9CD-132C-4E5C-956E-BF0F255DEFEA}">
      <formula1>6</formula1>
    </dataValidation>
    <dataValidation type="decimal" operator="greaterThan" allowBlank="1" showInputMessage="1" showErrorMessage="1" sqref="B74 B104 B99 B79 B85:B86" xr:uid="{4256961B-0CB2-4214-B024-8BEDFC8467F3}">
      <formula1>0</formula1>
    </dataValidation>
    <dataValidation type="list" allowBlank="1" showInputMessage="1" showErrorMessage="1" sqref="F47" xr:uid="{087ADA52-3734-4A60-B249-7BACC4A2DDFD}">
      <formula1>"Yes,No"</formula1>
    </dataValidation>
    <dataValidation type="textLength" operator="lessThanOrEqual" allowBlank="1" showInputMessage="1" showErrorMessage="1" sqref="B96" xr:uid="{27640AB3-702A-4504-87A8-5A48F1C649B6}">
      <formula1>8</formula1>
    </dataValidation>
    <dataValidation type="textLength" operator="lessThanOrEqual" allowBlank="1" showInputMessage="1" showErrorMessage="1" error="Input in MM/DD/YY format." prompt="Input in MM/DD/YY format." sqref="B30 B12 B101" xr:uid="{224E23A4-8A7C-4AB3-8C3F-492F73C3F640}">
      <formula1>6</formula1>
    </dataValidation>
    <dataValidation type="list" allowBlank="1" showInputMessage="1" showErrorMessage="1" sqref="F30 F12" xr:uid="{9B6590CC-10EE-4EB9-B4F9-86C7EEDE03D2}">
      <formula1>"1 (Annual), 12 (Monthly), 24 (Semi-Monthly), 26 (Bi-weekly),52 (Weekly)"</formula1>
    </dataValidation>
    <dataValidation type="list" allowBlank="1" showInputMessage="1" showErrorMessage="1" sqref="L5" xr:uid="{787EDEC2-9AD3-4556-89E7-F08D8C20893C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28F7-9A1B-48C6-9340-BA04B1A081C4}">
  <sheetPr codeName="Sheet16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147</v>
      </c>
      <c r="B5" s="514" t="str">
        <f>IF(Household_Summary!C26="","",Household_Summary!C26)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147</v>
      </c>
      <c r="B71" s="514" t="str">
        <f>IF(Household_Summary!C26="","",Household_Summary!C26)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ueyGVSQVhK/hzW2r3HYat8hfmBjsyKXe1srtOksxluwbZl7dRIAQkC108cIwzqhj4GrzURwOPAifdyj3myqKMw==" saltValue="UuMmz8qnmQYTiv6j5OP3nw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125" priority="41">
      <formula>$J$142="No"</formula>
    </cfRule>
  </conditionalFormatting>
  <conditionalFormatting sqref="E58">
    <cfRule type="cellIs" dxfId="124" priority="38" operator="greaterThan">
      <formula>0</formula>
    </cfRule>
    <cfRule type="cellIs" dxfId="123" priority="39" operator="greaterThan">
      <formula>0</formula>
    </cfRule>
    <cfRule type="containsErrors" dxfId="122" priority="40">
      <formula>ISERROR(E58)</formula>
    </cfRule>
  </conditionalFormatting>
  <conditionalFormatting sqref="F55">
    <cfRule type="containsErrors" dxfId="121" priority="37">
      <formula>ISERROR(F55)</formula>
    </cfRule>
    <cfRule type="containsBlanks" dxfId="120" priority="42">
      <formula>LEN(TRIM(F55))=0</formula>
    </cfRule>
  </conditionalFormatting>
  <conditionalFormatting sqref="I11:K20 B52:B53">
    <cfRule type="containsBlanks" dxfId="119" priority="34">
      <formula>LEN(TRIM(B11))=0</formula>
    </cfRule>
  </conditionalFormatting>
  <conditionalFormatting sqref="B74:B75">
    <cfRule type="containsBlanks" dxfId="118" priority="36">
      <formula>LEN(TRIM(B74))=0</formula>
    </cfRule>
  </conditionalFormatting>
  <conditionalFormatting sqref="B79:B80">
    <cfRule type="containsBlanks" dxfId="117" priority="35">
      <formula>LEN(TRIM(B79))=0</formula>
    </cfRule>
  </conditionalFormatting>
  <conditionalFormatting sqref="I29:K38">
    <cfRule type="containsBlanks" dxfId="116" priority="33">
      <formula>LEN(TRIM(I29))=0</formula>
    </cfRule>
  </conditionalFormatting>
  <conditionalFormatting sqref="B99:B101">
    <cfRule type="containsBlanks" dxfId="115" priority="32">
      <formula>LEN(TRIM(B99))=0</formula>
    </cfRule>
  </conditionalFormatting>
  <conditionalFormatting sqref="F100">
    <cfRule type="containsBlanks" dxfId="114" priority="31">
      <formula>LEN(TRIM(F100))=0</formula>
    </cfRule>
  </conditionalFormatting>
  <conditionalFormatting sqref="B104:B105">
    <cfRule type="containsBlanks" dxfId="113" priority="30">
      <formula>LEN(TRIM(B104))=0</formula>
    </cfRule>
  </conditionalFormatting>
  <conditionalFormatting sqref="F47">
    <cfRule type="containsBlanks" dxfId="112" priority="29">
      <formula>LEN(TRIM(F47))=0</formula>
    </cfRule>
  </conditionalFormatting>
  <conditionalFormatting sqref="F52:F53">
    <cfRule type="containsBlanks" dxfId="111" priority="28">
      <formula>LEN(TRIM(F52))=0</formula>
    </cfRule>
  </conditionalFormatting>
  <conditionalFormatting sqref="B8:H8">
    <cfRule type="containsBlanks" dxfId="110" priority="27">
      <formula>LEN(TRIM(B8))=0</formula>
    </cfRule>
  </conditionalFormatting>
  <conditionalFormatting sqref="B11:B13">
    <cfRule type="containsBlanks" dxfId="109" priority="26">
      <formula>LEN(TRIM(B11))=0</formula>
    </cfRule>
  </conditionalFormatting>
  <conditionalFormatting sqref="F11:F12">
    <cfRule type="containsBlanks" dxfId="108" priority="25">
      <formula>LEN(TRIM(F11))=0</formula>
    </cfRule>
  </conditionalFormatting>
  <conditionalFormatting sqref="F14:F16">
    <cfRule type="containsBlanks" dxfId="107" priority="24">
      <formula>LEN(TRIM(F14))=0</formula>
    </cfRule>
  </conditionalFormatting>
  <conditionalFormatting sqref="B19">
    <cfRule type="containsBlanks" dxfId="106" priority="23">
      <formula>LEN(TRIM(B19))=0</formula>
    </cfRule>
  </conditionalFormatting>
  <conditionalFormatting sqref="B26:H26">
    <cfRule type="containsBlanks" dxfId="105" priority="22">
      <formula>LEN(TRIM(B26))=0</formula>
    </cfRule>
  </conditionalFormatting>
  <conditionalFormatting sqref="B29:B31">
    <cfRule type="containsBlanks" dxfId="104" priority="21">
      <formula>LEN(TRIM(B29))=0</formula>
    </cfRule>
  </conditionalFormatting>
  <conditionalFormatting sqref="F29:F30">
    <cfRule type="containsBlanks" dxfId="103" priority="20">
      <formula>LEN(TRIM(F29))=0</formula>
    </cfRule>
  </conditionalFormatting>
  <conditionalFormatting sqref="F32:F34">
    <cfRule type="containsBlanks" dxfId="102" priority="19">
      <formula>LEN(TRIM(F32))=0</formula>
    </cfRule>
  </conditionalFormatting>
  <conditionalFormatting sqref="B37">
    <cfRule type="containsBlanks" dxfId="101" priority="18">
      <formula>LEN(TRIM(B37))=0</formula>
    </cfRule>
  </conditionalFormatting>
  <conditionalFormatting sqref="F50">
    <cfRule type="containsBlanks" dxfId="100" priority="17">
      <formula>LEN(TRIM(F50))=0</formula>
    </cfRule>
  </conditionalFormatting>
  <conditionalFormatting sqref="F51">
    <cfRule type="containsBlanks" dxfId="99" priority="16">
      <formula>LEN(TRIM(F51))=0</formula>
    </cfRule>
  </conditionalFormatting>
  <conditionalFormatting sqref="B97">
    <cfRule type="containsErrors" dxfId="98" priority="15">
      <formula>ISERROR(B97)</formula>
    </cfRule>
  </conditionalFormatting>
  <conditionalFormatting sqref="B50">
    <cfRule type="containsBlanks" dxfId="97" priority="14">
      <formula>LEN(TRIM(B50))=0</formula>
    </cfRule>
  </conditionalFormatting>
  <conditionalFormatting sqref="B51">
    <cfRule type="containsBlanks" dxfId="96" priority="13">
      <formula>LEN(TRIM(B51))=0</formula>
    </cfRule>
  </conditionalFormatting>
  <conditionalFormatting sqref="B85">
    <cfRule type="containsBlanks" dxfId="95" priority="12">
      <formula>LEN(TRIM(B85))=0</formula>
    </cfRule>
  </conditionalFormatting>
  <conditionalFormatting sqref="B86">
    <cfRule type="containsBlanks" dxfId="94" priority="11">
      <formula>LEN(TRIM(B86))=0</formula>
    </cfRule>
  </conditionalFormatting>
  <conditionalFormatting sqref="B87">
    <cfRule type="containsBlanks" dxfId="93" priority="10">
      <formula>LEN(TRIM(B87))=0</formula>
    </cfRule>
  </conditionalFormatting>
  <conditionalFormatting sqref="B90">
    <cfRule type="containsBlanks" dxfId="92" priority="9">
      <formula>LEN(TRIM(B90))=0</formula>
    </cfRule>
  </conditionalFormatting>
  <conditionalFormatting sqref="B91">
    <cfRule type="containsBlanks" dxfId="91" priority="8">
      <formula>LEN(TRIM(B91))=0</formula>
    </cfRule>
  </conditionalFormatting>
  <conditionalFormatting sqref="B92">
    <cfRule type="containsBlanks" dxfId="90" priority="7">
      <formula>LEN(TRIM(B92))=0</formula>
    </cfRule>
  </conditionalFormatting>
  <conditionalFormatting sqref="B55">
    <cfRule type="cellIs" dxfId="89" priority="6" operator="greaterThan">
      <formula>0</formula>
    </cfRule>
  </conditionalFormatting>
  <conditionalFormatting sqref="I48:K59">
    <cfRule type="containsBlanks" dxfId="88" priority="5">
      <formula>LEN(TRIM(I48))=0</formula>
    </cfRule>
  </conditionalFormatting>
  <conditionalFormatting sqref="F75">
    <cfRule type="containsBlanks" dxfId="87" priority="4">
      <formula>LEN(TRIM(F75))=0</formula>
    </cfRule>
  </conditionalFormatting>
  <conditionalFormatting sqref="F80">
    <cfRule type="containsBlanks" dxfId="86" priority="3">
      <formula>LEN(TRIM(F80))=0</formula>
    </cfRule>
  </conditionalFormatting>
  <conditionalFormatting sqref="F85">
    <cfRule type="containsBlanks" dxfId="85" priority="2">
      <formula>LEN(TRIM(F85))=0</formula>
    </cfRule>
  </conditionalFormatting>
  <conditionalFormatting sqref="F105">
    <cfRule type="containsBlanks" dxfId="84" priority="1">
      <formula>LEN(TRIM(F105))=0</formula>
    </cfRule>
  </conditionalFormatting>
  <dataValidations xWindow="367" yWindow="564" count="13">
    <dataValidation type="list" allowBlank="1" showInputMessage="1" showErrorMessage="1" sqref="L5" xr:uid="{B91DB8C2-87C1-4450-A2CF-D402B63948FE}">
      <formula1>"2014, 2015"</formula1>
    </dataValidation>
    <dataValidation type="list" allowBlank="1" showInputMessage="1" showErrorMessage="1" sqref="F30 F12" xr:uid="{20ED2FC7-3FCC-464B-BF87-CEF8C21A5A00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C00ECD51-EB74-4C84-BFB5-78C1D6F77DFA}">
      <formula1>6</formula1>
    </dataValidation>
    <dataValidation type="textLength" operator="lessThanOrEqual" allowBlank="1" showInputMessage="1" showErrorMessage="1" sqref="B96" xr:uid="{1A655DCF-073F-409E-A0A9-761DA7F9CCD8}">
      <formula1>8</formula1>
    </dataValidation>
    <dataValidation type="list" allowBlank="1" showInputMessage="1" showErrorMessage="1" sqref="F47" xr:uid="{878F8EE7-73A3-40A4-BA57-81C86C4F2B3B}">
      <formula1>"Yes,No"</formula1>
    </dataValidation>
    <dataValidation type="decimal" operator="greaterThan" allowBlank="1" showInputMessage="1" showErrorMessage="1" sqref="B74 B104 B99 B79 B85:B86" xr:uid="{9057EE61-0F2D-4886-B905-4EEBF729E812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0EAF350-2AFB-42FE-B78E-C61C2F3DC6AE}">
      <formula1>6</formula1>
    </dataValidation>
    <dataValidation allowBlank="1" showInputMessage="1" showErrorMessage="1" prompt="Enter ALL YTD gross income + YTD OT/Bonus/Commission/Tips + YTD Other Income." sqref="B13" xr:uid="{03036F0C-3CD1-4299-A604-3C1B58B06413}"/>
    <dataValidation allowBlank="1" showInputMessage="1" showErrorMessage="1" prompt="Enter all income NOT included in &quot;Base Wages&quot; (i.e. overtime, bonus, commission, tips, etc.)." sqref="B19 B37" xr:uid="{6BB1DF19-D045-4266-B899-F6FD03672CEC}"/>
    <dataValidation allowBlank="1" showInputMessage="1" showErrorMessage="1" prompt="If a range of hours is indicated, enter the high end of the range." sqref="F15 F33" xr:uid="{9CB1029A-8ADF-47EF-A5B7-3AB7BB244DA1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9D138FD7-D8B4-4303-90C5-4AACA26A4C72}">
      <formula1>6</formula1>
    </dataValidation>
    <dataValidation allowBlank="1" showInputMessage="1" showErrorMessage="1" prompt="Enter ALL YTD gross income + YTD OT/Bonus/Commission/Tips + YTD other income." sqref="B31" xr:uid="{A40F3258-3BBA-429E-A5A7-5739FB0F17BC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701095E7-3DE7-4945-8C90-E46D3D9670F4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84AD-A6A0-4CE7-A02A-5A730449AFCB}">
  <sheetPr codeName="Sheet17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163</v>
      </c>
      <c r="B5" s="514" t="str">
        <f>IF(Household_Summary!C27="","",Household_Summary!C27)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163</v>
      </c>
      <c r="B71" s="514" t="str">
        <f>IF(Household_Summary!C27="","",Household_Summary!C27)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452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53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452"/>
      <c r="E86" s="453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452"/>
      <c r="E87" s="453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452"/>
      <c r="E88" s="453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452"/>
      <c r="E89" s="453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452"/>
      <c r="E90" s="453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452"/>
      <c r="E91" s="453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452"/>
      <c r="E92" s="453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452"/>
      <c r="E93" s="453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452"/>
      <c r="E94" s="453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452"/>
      <c r="E95" s="453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G6VuPHazuus9HJnUIwX+nrxjL7m++4KHeJF3VAtO0ADnUVR5xklMNMpxuWJNCb424yNCX//1iuRPtiVwWpwyfw==" saltValue="7RKMHg/DSXtEgGGLlfAKI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83" priority="41">
      <formula>$J$142="No"</formula>
    </cfRule>
  </conditionalFormatting>
  <conditionalFormatting sqref="E58">
    <cfRule type="cellIs" dxfId="82" priority="38" operator="greaterThan">
      <formula>0</formula>
    </cfRule>
    <cfRule type="cellIs" dxfId="81" priority="39" operator="greaterThan">
      <formula>0</formula>
    </cfRule>
    <cfRule type="containsErrors" dxfId="80" priority="40">
      <formula>ISERROR(E58)</formula>
    </cfRule>
  </conditionalFormatting>
  <conditionalFormatting sqref="F55">
    <cfRule type="containsErrors" dxfId="79" priority="37">
      <formula>ISERROR(F55)</formula>
    </cfRule>
    <cfRule type="containsBlanks" dxfId="78" priority="42">
      <formula>LEN(TRIM(F55))=0</formula>
    </cfRule>
  </conditionalFormatting>
  <conditionalFormatting sqref="I11:K20 B52:B53">
    <cfRule type="containsBlanks" dxfId="77" priority="34">
      <formula>LEN(TRIM(B11))=0</formula>
    </cfRule>
  </conditionalFormatting>
  <conditionalFormatting sqref="B74:B75">
    <cfRule type="containsBlanks" dxfId="76" priority="36">
      <formula>LEN(TRIM(B74))=0</formula>
    </cfRule>
  </conditionalFormatting>
  <conditionalFormatting sqref="B79:B80">
    <cfRule type="containsBlanks" dxfId="75" priority="35">
      <formula>LEN(TRIM(B79))=0</formula>
    </cfRule>
  </conditionalFormatting>
  <conditionalFormatting sqref="I29:K38">
    <cfRule type="containsBlanks" dxfId="74" priority="33">
      <formula>LEN(TRIM(I29))=0</formula>
    </cfRule>
  </conditionalFormatting>
  <conditionalFormatting sqref="B99:B101">
    <cfRule type="containsBlanks" dxfId="73" priority="32">
      <formula>LEN(TRIM(B99))=0</formula>
    </cfRule>
  </conditionalFormatting>
  <conditionalFormatting sqref="F100">
    <cfRule type="containsBlanks" dxfId="72" priority="31">
      <formula>LEN(TRIM(F100))=0</formula>
    </cfRule>
  </conditionalFormatting>
  <conditionalFormatting sqref="B104:B105">
    <cfRule type="containsBlanks" dxfId="71" priority="30">
      <formula>LEN(TRIM(B104))=0</formula>
    </cfRule>
  </conditionalFormatting>
  <conditionalFormatting sqref="F47">
    <cfRule type="containsBlanks" dxfId="70" priority="29">
      <formula>LEN(TRIM(F47))=0</formula>
    </cfRule>
  </conditionalFormatting>
  <conditionalFormatting sqref="F52:F53">
    <cfRule type="containsBlanks" dxfId="69" priority="28">
      <formula>LEN(TRIM(F52))=0</formula>
    </cfRule>
  </conditionalFormatting>
  <conditionalFormatting sqref="B8:H8">
    <cfRule type="containsBlanks" dxfId="68" priority="27">
      <formula>LEN(TRIM(B8))=0</formula>
    </cfRule>
  </conditionalFormatting>
  <conditionalFormatting sqref="B11:B13">
    <cfRule type="containsBlanks" dxfId="67" priority="26">
      <formula>LEN(TRIM(B11))=0</formula>
    </cfRule>
  </conditionalFormatting>
  <conditionalFormatting sqref="F11:F12">
    <cfRule type="containsBlanks" dxfId="66" priority="25">
      <formula>LEN(TRIM(F11))=0</formula>
    </cfRule>
  </conditionalFormatting>
  <conditionalFormatting sqref="F14:F16">
    <cfRule type="containsBlanks" dxfId="65" priority="24">
      <formula>LEN(TRIM(F14))=0</formula>
    </cfRule>
  </conditionalFormatting>
  <conditionalFormatting sqref="B19">
    <cfRule type="containsBlanks" dxfId="64" priority="23">
      <formula>LEN(TRIM(B19))=0</formula>
    </cfRule>
  </conditionalFormatting>
  <conditionalFormatting sqref="B26:H26">
    <cfRule type="containsBlanks" dxfId="63" priority="22">
      <formula>LEN(TRIM(B26))=0</formula>
    </cfRule>
  </conditionalFormatting>
  <conditionalFormatting sqref="B29:B31">
    <cfRule type="containsBlanks" dxfId="62" priority="21">
      <formula>LEN(TRIM(B29))=0</formula>
    </cfRule>
  </conditionalFormatting>
  <conditionalFormatting sqref="F29:F30">
    <cfRule type="containsBlanks" dxfId="61" priority="20">
      <formula>LEN(TRIM(F29))=0</formula>
    </cfRule>
  </conditionalFormatting>
  <conditionalFormatting sqref="F32:F34">
    <cfRule type="containsBlanks" dxfId="60" priority="19">
      <formula>LEN(TRIM(F32))=0</formula>
    </cfRule>
  </conditionalFormatting>
  <conditionalFormatting sqref="B37">
    <cfRule type="containsBlanks" dxfId="59" priority="18">
      <formula>LEN(TRIM(B37))=0</formula>
    </cfRule>
  </conditionalFormatting>
  <conditionalFormatting sqref="F50">
    <cfRule type="containsBlanks" dxfId="58" priority="17">
      <formula>LEN(TRIM(F50))=0</formula>
    </cfRule>
  </conditionalFormatting>
  <conditionalFormatting sqref="F51">
    <cfRule type="containsBlanks" dxfId="57" priority="16">
      <formula>LEN(TRIM(F51))=0</formula>
    </cfRule>
  </conditionalFormatting>
  <conditionalFormatting sqref="B97">
    <cfRule type="containsErrors" dxfId="56" priority="15">
      <formula>ISERROR(B97)</formula>
    </cfRule>
  </conditionalFormatting>
  <conditionalFormatting sqref="B50">
    <cfRule type="containsBlanks" dxfId="55" priority="14">
      <formula>LEN(TRIM(B50))=0</formula>
    </cfRule>
  </conditionalFormatting>
  <conditionalFormatting sqref="B51">
    <cfRule type="containsBlanks" dxfId="54" priority="13">
      <formula>LEN(TRIM(B51))=0</formula>
    </cfRule>
  </conditionalFormatting>
  <conditionalFormatting sqref="B85">
    <cfRule type="containsBlanks" dxfId="53" priority="12">
      <formula>LEN(TRIM(B85))=0</formula>
    </cfRule>
  </conditionalFormatting>
  <conditionalFormatting sqref="B86">
    <cfRule type="containsBlanks" dxfId="52" priority="11">
      <formula>LEN(TRIM(B86))=0</formula>
    </cfRule>
  </conditionalFormatting>
  <conditionalFormatting sqref="B87">
    <cfRule type="containsBlanks" dxfId="51" priority="10">
      <formula>LEN(TRIM(B87))=0</formula>
    </cfRule>
  </conditionalFormatting>
  <conditionalFormatting sqref="B90">
    <cfRule type="containsBlanks" dxfId="50" priority="9">
      <formula>LEN(TRIM(B90))=0</formula>
    </cfRule>
  </conditionalFormatting>
  <conditionalFormatting sqref="B91">
    <cfRule type="containsBlanks" dxfId="49" priority="8">
      <formula>LEN(TRIM(B91))=0</formula>
    </cfRule>
  </conditionalFormatting>
  <conditionalFormatting sqref="B92">
    <cfRule type="containsBlanks" dxfId="48" priority="7">
      <formula>LEN(TRIM(B92))=0</formula>
    </cfRule>
  </conditionalFormatting>
  <conditionalFormatting sqref="B55">
    <cfRule type="cellIs" dxfId="47" priority="6" operator="greaterThan">
      <formula>0</formula>
    </cfRule>
  </conditionalFormatting>
  <conditionalFormatting sqref="I48:K59">
    <cfRule type="containsBlanks" dxfId="46" priority="5">
      <formula>LEN(TRIM(I48))=0</formula>
    </cfRule>
  </conditionalFormatting>
  <conditionalFormatting sqref="F75">
    <cfRule type="containsBlanks" dxfId="45" priority="4">
      <formula>LEN(TRIM(F75))=0</formula>
    </cfRule>
  </conditionalFormatting>
  <conditionalFormatting sqref="F80">
    <cfRule type="containsBlanks" dxfId="44" priority="3">
      <formula>LEN(TRIM(F80))=0</formula>
    </cfRule>
  </conditionalFormatting>
  <conditionalFormatting sqref="F85">
    <cfRule type="containsBlanks" dxfId="43" priority="2">
      <formula>LEN(TRIM(F85))=0</formula>
    </cfRule>
  </conditionalFormatting>
  <conditionalFormatting sqref="F105">
    <cfRule type="containsBlanks" dxfId="42" priority="1">
      <formula>LEN(TRIM(F105))=0</formula>
    </cfRule>
  </conditionalFormatting>
  <dataValidations xWindow="376" yWindow="571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28EB1DEE-D5AA-4E12-BC70-81BD2E33F43E}">
      <formula1>43466</formula1>
    </dataValidation>
    <dataValidation allowBlank="1" showInputMessage="1" showErrorMessage="1" prompt="Enter ALL YTD gross income + YTD OT/Bonus/Commission/Tips + YTD other income." sqref="B31" xr:uid="{AAA77EBB-813B-4ECD-87EB-BEF64B826049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1DC9E518-4473-43D1-9C9E-95B7DDB8F28B}">
      <formula1>6</formula1>
    </dataValidation>
    <dataValidation allowBlank="1" showInputMessage="1" showErrorMessage="1" prompt="If a range of hours is indicated, enter the high end of the range." sqref="F15 F33" xr:uid="{27680872-EEAB-4C1A-99A9-793E34B77B29}"/>
    <dataValidation allowBlank="1" showInputMessage="1" showErrorMessage="1" prompt="Enter all income NOT included in &quot;Base Wages&quot; (i.e. overtime, bonus, commission, tips, etc.)." sqref="B19 B37" xr:uid="{B332E4FC-6CC4-42B7-89CD-F9EEF512EF1A}"/>
    <dataValidation allowBlank="1" showInputMessage="1" showErrorMessage="1" prompt="Enter ALL YTD gross income + YTD OT/Bonus/Commission/Tips + YTD Other Income." sqref="B13" xr:uid="{6CD9327A-0469-4164-9C59-9A22364EA06F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D5D5EC6-B4B6-4F21-BEC0-E2E456370D71}">
      <formula1>6</formula1>
    </dataValidation>
    <dataValidation type="decimal" operator="greaterThan" allowBlank="1" showInputMessage="1" showErrorMessage="1" sqref="B74 B104 B99 B79 B85:B86" xr:uid="{E9F39356-DD1F-4575-91CB-A844D7B5B607}">
      <formula1>0</formula1>
    </dataValidation>
    <dataValidation type="list" allowBlank="1" showInputMessage="1" showErrorMessage="1" sqref="F47" xr:uid="{F63924B5-E36F-4AC3-A8FA-CA29E0DFDB5F}">
      <formula1>"Yes,No"</formula1>
    </dataValidation>
    <dataValidation type="textLength" operator="lessThanOrEqual" allowBlank="1" showInputMessage="1" showErrorMessage="1" sqref="B96" xr:uid="{D57FF520-E32B-4670-81C0-FBCA3028A122}">
      <formula1>8</formula1>
    </dataValidation>
    <dataValidation type="textLength" operator="lessThanOrEqual" allowBlank="1" showInputMessage="1" showErrorMessage="1" error="Input in MM/DD/YY format." prompt="Input in MM/DD/YY format." sqref="B30 B12 B101" xr:uid="{F2AB65A1-2739-473B-BD3F-058EE7F208DB}">
      <formula1>6</formula1>
    </dataValidation>
    <dataValidation type="list" allowBlank="1" showInputMessage="1" showErrorMessage="1" sqref="F30 F12" xr:uid="{0E1140E0-727D-417F-8CDF-7C5FB62FD222}">
      <formula1>"1 (Annual), 12 (Monthly), 24 (Semi-Monthly), 26 (Bi-weekly),52 (Weekly)"</formula1>
    </dataValidation>
    <dataValidation type="list" allowBlank="1" showInputMessage="1" showErrorMessage="1" sqref="L5" xr:uid="{8F3B6271-D2E8-4320-9A47-AF875FE38CD0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871D-715D-4626-B8E8-33DC2806344B}">
  <sheetPr codeName="Sheet18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120" customWidth="1"/>
    <col min="2" max="2" width="20.58203125" style="119" customWidth="1"/>
    <col min="3" max="4" width="3.58203125" style="119" customWidth="1"/>
    <col min="5" max="5" width="20.08203125" style="119" customWidth="1"/>
    <col min="6" max="6" width="20.58203125" style="119" customWidth="1"/>
    <col min="7" max="7" width="3.58203125" style="119" customWidth="1"/>
    <col min="8" max="8" width="5.58203125" style="119" customWidth="1"/>
    <col min="9" max="9" width="8.75" style="119" customWidth="1"/>
    <col min="10" max="10" width="15.75" style="119" customWidth="1"/>
    <col min="11" max="11" width="19.33203125" style="119" customWidth="1"/>
    <col min="12" max="12" width="15.5" style="119" customWidth="1"/>
    <col min="13" max="13" width="12" style="119" hidden="1" customWidth="1"/>
    <col min="14" max="14" width="10.08203125" style="119" customWidth="1"/>
    <col min="15" max="51" width="9" style="119" customWidth="1"/>
    <col min="52" max="16384" width="9" style="119"/>
  </cols>
  <sheetData>
    <row r="1" spans="1:13" ht="15" customHeight="1" x14ac:dyDescent="0.3">
      <c r="A1" s="530" t="s">
        <v>39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61"/>
    </row>
    <row r="2" spans="1:13" ht="15" customHeight="1" x14ac:dyDescent="0.3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61"/>
    </row>
    <row r="3" spans="1:13" ht="15" customHeight="1" x14ac:dyDescent="0.3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62"/>
    </row>
    <row r="4" spans="1:13" ht="15" customHeight="1" x14ac:dyDescent="0.3">
      <c r="A4" s="81" t="s">
        <v>3</v>
      </c>
      <c r="B4" s="531" t="str">
        <f>IF(Household_Summary!C7="","",Household_Summary!C7)</f>
        <v/>
      </c>
      <c r="C4" s="532"/>
      <c r="D4" s="532"/>
      <c r="E4" s="532"/>
      <c r="F4" s="532"/>
      <c r="G4" s="532"/>
      <c r="H4" s="532"/>
      <c r="I4" s="533"/>
      <c r="J4" s="130"/>
      <c r="K4" s="205"/>
    </row>
    <row r="5" spans="1:13" ht="15" customHeight="1" thickBot="1" x14ac:dyDescent="0.35">
      <c r="A5" s="141" t="s">
        <v>164</v>
      </c>
      <c r="B5" s="514" t="str">
        <f>IF(Household_Summary!C28="","",Household_Summary!C28)</f>
        <v/>
      </c>
      <c r="C5" s="515"/>
      <c r="D5" s="515"/>
      <c r="E5" s="515"/>
      <c r="F5" s="515"/>
      <c r="G5" s="515"/>
      <c r="H5" s="515"/>
      <c r="I5" s="516"/>
      <c r="J5" s="120"/>
      <c r="K5" s="205"/>
      <c r="L5" s="30"/>
    </row>
    <row r="6" spans="1:13" ht="15" customHeight="1" thickTop="1" thickBot="1" x14ac:dyDescent="0.4">
      <c r="A6" s="485" t="s">
        <v>34</v>
      </c>
      <c r="B6" s="486"/>
      <c r="C6" s="486"/>
      <c r="D6" s="486"/>
      <c r="E6" s="486"/>
      <c r="F6" s="486"/>
      <c r="G6" s="486"/>
      <c r="H6" s="486"/>
      <c r="I6" s="486"/>
      <c r="J6" s="486"/>
      <c r="K6" s="487"/>
      <c r="L6" s="69"/>
    </row>
    <row r="7" spans="1:13" ht="15" customHeight="1" thickTop="1" x14ac:dyDescent="0.3">
      <c r="A7" s="343" t="s">
        <v>7</v>
      </c>
      <c r="J7" s="337"/>
      <c r="K7" s="337"/>
    </row>
    <row r="8" spans="1:13" ht="15" customHeight="1" x14ac:dyDescent="0.35">
      <c r="A8" s="133" t="s">
        <v>8</v>
      </c>
      <c r="B8" s="534"/>
      <c r="C8" s="535"/>
      <c r="D8" s="535"/>
      <c r="E8" s="535"/>
      <c r="F8" s="535"/>
      <c r="G8" s="535"/>
      <c r="H8" s="536"/>
      <c r="I8" s="537"/>
      <c r="J8" s="538"/>
      <c r="K8" s="33"/>
    </row>
    <row r="9" spans="1:13" ht="15" customHeight="1" thickBot="1" x14ac:dyDescent="0.4">
      <c r="A9" s="133"/>
      <c r="B9" s="162"/>
      <c r="C9" s="162"/>
      <c r="D9" s="162"/>
      <c r="E9" s="162"/>
      <c r="F9" s="162"/>
      <c r="G9" s="162"/>
      <c r="H9" s="162"/>
      <c r="I9" s="539"/>
      <c r="J9" s="539"/>
      <c r="K9" s="539"/>
    </row>
    <row r="10" spans="1:13" ht="15" customHeight="1" thickTop="1" x14ac:dyDescent="0.35">
      <c r="A10" s="342" t="s">
        <v>27</v>
      </c>
      <c r="B10" s="150"/>
      <c r="C10" s="151"/>
      <c r="D10" s="121"/>
      <c r="E10" s="342" t="s">
        <v>28</v>
      </c>
      <c r="F10" s="150"/>
      <c r="G10" s="151"/>
      <c r="H10" s="121"/>
      <c r="I10" s="489" t="s">
        <v>31</v>
      </c>
      <c r="J10" s="490"/>
      <c r="K10" s="491"/>
    </row>
    <row r="11" spans="1:13" ht="15" customHeight="1" x14ac:dyDescent="0.3">
      <c r="A11" s="152" t="s">
        <v>21</v>
      </c>
      <c r="B11" s="111"/>
      <c r="C11" s="153"/>
      <c r="E11" s="44" t="s">
        <v>9</v>
      </c>
      <c r="F11" s="115"/>
      <c r="G11" s="163"/>
      <c r="H11" s="164"/>
      <c r="I11" s="493"/>
      <c r="J11" s="494"/>
      <c r="K11" s="495"/>
      <c r="L11" s="26"/>
      <c r="M11" s="119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152" t="s">
        <v>22</v>
      </c>
      <c r="B12" s="111"/>
      <c r="C12" s="153"/>
      <c r="E12" s="152" t="s">
        <v>10</v>
      </c>
      <c r="F12" s="185"/>
      <c r="G12" s="153"/>
      <c r="I12" s="496"/>
      <c r="J12" s="497"/>
      <c r="K12" s="498"/>
      <c r="M12" s="37">
        <f>F11*M11</f>
        <v>0</v>
      </c>
    </row>
    <row r="13" spans="1:13" ht="15" customHeight="1" x14ac:dyDescent="0.45">
      <c r="A13" s="135" t="s">
        <v>23</v>
      </c>
      <c r="B13" s="113"/>
      <c r="C13" s="153"/>
      <c r="E13" s="540" t="s">
        <v>11</v>
      </c>
      <c r="F13" s="541"/>
      <c r="G13" s="153"/>
      <c r="I13" s="496"/>
      <c r="J13" s="497"/>
      <c r="K13" s="498"/>
    </row>
    <row r="14" spans="1:13" ht="15" customHeight="1" thickBot="1" x14ac:dyDescent="0.35">
      <c r="A14" s="173"/>
      <c r="B14" s="174"/>
      <c r="C14" s="154"/>
      <c r="E14" s="152" t="s">
        <v>12</v>
      </c>
      <c r="F14" s="186"/>
      <c r="G14" s="153"/>
      <c r="I14" s="496"/>
      <c r="J14" s="497"/>
      <c r="K14" s="498"/>
      <c r="L14" s="6"/>
    </row>
    <row r="15" spans="1:13" ht="15" customHeight="1" thickTop="1" thickBot="1" x14ac:dyDescent="0.35">
      <c r="A15" s="171" t="s">
        <v>25</v>
      </c>
      <c r="B15" s="103">
        <f>IF(B13="",0,B13/Daily_Calculation*365)</f>
        <v>0</v>
      </c>
      <c r="C15" s="172"/>
      <c r="E15" s="152" t="s">
        <v>46</v>
      </c>
      <c r="F15" s="195"/>
      <c r="G15" s="153"/>
      <c r="I15" s="496"/>
      <c r="J15" s="497"/>
      <c r="K15" s="498"/>
    </row>
    <row r="16" spans="1:13" ht="15" customHeight="1" thickTop="1" x14ac:dyDescent="0.3">
      <c r="A16" s="170">
        <f>IF(B11="",0,B12-B11+1)</f>
        <v>0</v>
      </c>
      <c r="B16" s="306"/>
      <c r="C16" s="146"/>
      <c r="D16" s="146"/>
      <c r="E16" s="155" t="s">
        <v>48</v>
      </c>
      <c r="F16" s="353">
        <v>52</v>
      </c>
      <c r="G16" s="156"/>
      <c r="H16" s="145"/>
      <c r="I16" s="496"/>
      <c r="J16" s="497"/>
      <c r="K16" s="498"/>
      <c r="M16" s="37"/>
    </row>
    <row r="17" spans="1:13" ht="15" customHeight="1" thickBot="1" x14ac:dyDescent="0.35">
      <c r="D17" s="145"/>
      <c r="E17" s="135"/>
      <c r="F17" s="159"/>
      <c r="G17" s="156"/>
      <c r="H17" s="145"/>
      <c r="I17" s="496"/>
      <c r="J17" s="497"/>
      <c r="K17" s="498"/>
    </row>
    <row r="18" spans="1:13" ht="15" customHeight="1" thickTop="1" x14ac:dyDescent="0.35">
      <c r="A18" s="517" t="s">
        <v>29</v>
      </c>
      <c r="B18" s="518"/>
      <c r="C18" s="519"/>
      <c r="D18" s="145"/>
      <c r="E18" s="167" t="s">
        <v>30</v>
      </c>
      <c r="F18" s="169">
        <f>IF(F11="",F14*F15*F16,F11*M11)</f>
        <v>0</v>
      </c>
      <c r="G18" s="151"/>
      <c r="H18" s="145"/>
      <c r="I18" s="496"/>
      <c r="J18" s="497"/>
      <c r="K18" s="498"/>
    </row>
    <row r="19" spans="1:13" ht="15" customHeight="1" thickBot="1" x14ac:dyDescent="0.35">
      <c r="A19" s="166" t="s">
        <v>24</v>
      </c>
      <c r="B19" s="187"/>
      <c r="C19" s="156"/>
      <c r="D19" s="145"/>
      <c r="E19" s="168" t="s">
        <v>26</v>
      </c>
      <c r="F19" s="165">
        <f>IF(B19="",0,B19/A16*365)</f>
        <v>0</v>
      </c>
      <c r="G19" s="153"/>
      <c r="H19" s="145"/>
      <c r="I19" s="496"/>
      <c r="J19" s="497"/>
      <c r="K19" s="498"/>
    </row>
    <row r="20" spans="1:13" ht="15" customHeight="1" thickTop="1" thickBot="1" x14ac:dyDescent="0.35">
      <c r="A20" s="157"/>
      <c r="B20" s="180"/>
      <c r="C20" s="158"/>
      <c r="D20" s="145"/>
      <c r="E20" s="178" t="s">
        <v>44</v>
      </c>
      <c r="F20" s="78">
        <f>SUM(F18:F19)</f>
        <v>0</v>
      </c>
      <c r="G20" s="172"/>
      <c r="H20" s="145"/>
      <c r="I20" s="499"/>
      <c r="J20" s="500"/>
      <c r="K20" s="501"/>
    </row>
    <row r="21" spans="1:13" ht="15" customHeight="1" thickTop="1" x14ac:dyDescent="0.3">
      <c r="A21" s="145"/>
      <c r="B21" s="145"/>
      <c r="C21" s="145"/>
      <c r="D21" s="145"/>
      <c r="E21" s="145"/>
      <c r="F21" s="145"/>
      <c r="G21" s="145"/>
      <c r="H21" s="145"/>
      <c r="I21" s="147"/>
      <c r="J21" s="206"/>
      <c r="K21" s="165"/>
    </row>
    <row r="22" spans="1:13" ht="15" customHeight="1" x14ac:dyDescent="0.35">
      <c r="A22" s="520" t="s">
        <v>38</v>
      </c>
      <c r="B22" s="520"/>
      <c r="C22" s="520"/>
      <c r="D22" s="520"/>
      <c r="E22" s="102">
        <f>MAX(B15,F20)</f>
        <v>0</v>
      </c>
      <c r="F22" s="521" t="str">
        <f>IF(B15&lt;F20, "        Total Base Wages + Other + OT/Bonus/Comm/Tips Used to Qualify.",IF(F20&lt;B15,"        YTD Earnings Used to Qualify.",""))</f>
        <v/>
      </c>
      <c r="G22" s="522"/>
      <c r="H22" s="522"/>
      <c r="I22" s="522"/>
      <c r="J22" s="522"/>
      <c r="K22" s="522"/>
      <c r="L22" s="140"/>
    </row>
    <row r="23" spans="1:13" ht="15" customHeight="1" x14ac:dyDescent="0.35">
      <c r="A23" s="5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140"/>
    </row>
    <row r="24" spans="1:13" ht="15" customHeight="1" thickBot="1" x14ac:dyDescent="0.4">
      <c r="A24" s="160"/>
      <c r="B24" s="226"/>
      <c r="C24" s="226"/>
      <c r="D24" s="226"/>
      <c r="E24" s="226"/>
      <c r="F24" s="226"/>
      <c r="G24" s="226"/>
      <c r="H24" s="226"/>
      <c r="I24" s="226"/>
      <c r="J24" s="226"/>
      <c r="K24" s="161"/>
      <c r="L24" s="140"/>
    </row>
    <row r="25" spans="1:13" ht="15" customHeight="1" thickTop="1" x14ac:dyDescent="0.3">
      <c r="A25" s="343" t="s">
        <v>13</v>
      </c>
    </row>
    <row r="26" spans="1:13" ht="15" customHeight="1" x14ac:dyDescent="0.35">
      <c r="A26" s="133" t="s">
        <v>8</v>
      </c>
      <c r="B26" s="534"/>
      <c r="C26" s="535"/>
      <c r="D26" s="535"/>
      <c r="E26" s="535"/>
      <c r="F26" s="535"/>
      <c r="G26" s="535"/>
      <c r="H26" s="536"/>
      <c r="I26" s="537"/>
      <c r="J26" s="538"/>
      <c r="K26" s="337"/>
    </row>
    <row r="27" spans="1:13" ht="15" customHeight="1" thickBot="1" x14ac:dyDescent="0.35">
      <c r="I27" s="539"/>
      <c r="J27" s="539"/>
      <c r="K27" s="539"/>
    </row>
    <row r="28" spans="1:13" ht="15" customHeight="1" thickTop="1" x14ac:dyDescent="0.35">
      <c r="A28" s="342" t="s">
        <v>27</v>
      </c>
      <c r="B28" s="150"/>
      <c r="C28" s="151"/>
      <c r="E28" s="342" t="s">
        <v>28</v>
      </c>
      <c r="F28" s="150"/>
      <c r="G28" s="151"/>
      <c r="I28" s="489" t="s">
        <v>31</v>
      </c>
      <c r="J28" s="490"/>
      <c r="K28" s="491"/>
    </row>
    <row r="29" spans="1:13" ht="15" customHeight="1" x14ac:dyDescent="0.3">
      <c r="A29" s="152" t="s">
        <v>21</v>
      </c>
      <c r="B29" s="111"/>
      <c r="C29" s="153"/>
      <c r="E29" s="44" t="s">
        <v>9</v>
      </c>
      <c r="F29" s="115"/>
      <c r="G29" s="163"/>
      <c r="I29" s="493"/>
      <c r="J29" s="494"/>
      <c r="K29" s="495"/>
      <c r="M29" s="119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152" t="s">
        <v>22</v>
      </c>
      <c r="B30" s="111"/>
      <c r="C30" s="153"/>
      <c r="E30" s="152" t="s">
        <v>10</v>
      </c>
      <c r="F30" s="185"/>
      <c r="G30" s="153"/>
      <c r="I30" s="496"/>
      <c r="J30" s="497"/>
      <c r="K30" s="498"/>
      <c r="M30" s="37">
        <f>F29*M29</f>
        <v>0</v>
      </c>
    </row>
    <row r="31" spans="1:13" ht="15" customHeight="1" x14ac:dyDescent="0.45">
      <c r="A31" s="135" t="s">
        <v>23</v>
      </c>
      <c r="B31" s="113"/>
      <c r="C31" s="153"/>
      <c r="E31" s="540" t="s">
        <v>11</v>
      </c>
      <c r="F31" s="541"/>
      <c r="G31" s="153"/>
      <c r="I31" s="496"/>
      <c r="J31" s="497"/>
      <c r="K31" s="498"/>
    </row>
    <row r="32" spans="1:13" ht="15" customHeight="1" thickBot="1" x14ac:dyDescent="0.35">
      <c r="A32" s="173"/>
      <c r="B32" s="174"/>
      <c r="C32" s="154"/>
      <c r="E32" s="152" t="s">
        <v>12</v>
      </c>
      <c r="F32" s="186"/>
      <c r="G32" s="153"/>
      <c r="I32" s="496"/>
      <c r="J32" s="497"/>
      <c r="K32" s="498"/>
    </row>
    <row r="33" spans="1:13" ht="15" customHeight="1" thickTop="1" thickBot="1" x14ac:dyDescent="0.35">
      <c r="A33" s="171" t="s">
        <v>25</v>
      </c>
      <c r="B33" s="103">
        <f>IF(B31="",0,B31/Daily_Calculation2*365)</f>
        <v>0</v>
      </c>
      <c r="C33" s="172"/>
      <c r="E33" s="152" t="s">
        <v>46</v>
      </c>
      <c r="F33" s="195"/>
      <c r="G33" s="153"/>
      <c r="I33" s="496"/>
      <c r="J33" s="497"/>
      <c r="K33" s="498"/>
    </row>
    <row r="34" spans="1:13" ht="15" customHeight="1" thickTop="1" x14ac:dyDescent="0.3">
      <c r="A34" s="170">
        <f>IF(B29="",0,B30-B29+1)</f>
        <v>0</v>
      </c>
      <c r="B34" s="306"/>
      <c r="C34" s="146"/>
      <c r="E34" s="155" t="s">
        <v>48</v>
      </c>
      <c r="F34" s="353">
        <v>52</v>
      </c>
      <c r="G34" s="156"/>
      <c r="I34" s="496"/>
      <c r="J34" s="497"/>
      <c r="K34" s="498"/>
    </row>
    <row r="35" spans="1:13" ht="15" customHeight="1" thickBot="1" x14ac:dyDescent="0.35">
      <c r="E35" s="135"/>
      <c r="F35" s="159"/>
      <c r="G35" s="156"/>
      <c r="I35" s="496"/>
      <c r="J35" s="497"/>
      <c r="K35" s="498"/>
      <c r="L35" s="121"/>
    </row>
    <row r="36" spans="1:13" ht="15" customHeight="1" thickTop="1" x14ac:dyDescent="0.35">
      <c r="A36" s="517" t="s">
        <v>29</v>
      </c>
      <c r="B36" s="518"/>
      <c r="C36" s="519"/>
      <c r="D36" s="32"/>
      <c r="E36" s="167" t="s">
        <v>30</v>
      </c>
      <c r="F36" s="169">
        <f>IF(F29="",F32*F33*F34,F29*M29)</f>
        <v>0</v>
      </c>
      <c r="G36" s="151"/>
      <c r="H36" s="162"/>
      <c r="I36" s="496"/>
      <c r="J36" s="497"/>
      <c r="K36" s="498"/>
      <c r="L36" s="26"/>
    </row>
    <row r="37" spans="1:13" ht="15" customHeight="1" thickBot="1" x14ac:dyDescent="0.35">
      <c r="A37" s="166" t="s">
        <v>24</v>
      </c>
      <c r="B37" s="114"/>
      <c r="C37" s="156"/>
      <c r="D37" s="33"/>
      <c r="E37" s="168" t="s">
        <v>26</v>
      </c>
      <c r="F37" s="165">
        <f>IF(B37="",0,B37/A34*365)</f>
        <v>0</v>
      </c>
      <c r="G37" s="153"/>
      <c r="H37" s="206"/>
      <c r="I37" s="496"/>
      <c r="J37" s="497"/>
      <c r="K37" s="498"/>
      <c r="L37" s="121"/>
      <c r="M37" s="28"/>
    </row>
    <row r="38" spans="1:13" ht="15" customHeight="1" thickTop="1" thickBot="1" x14ac:dyDescent="0.4">
      <c r="A38" s="157"/>
      <c r="B38" s="180"/>
      <c r="C38" s="158"/>
      <c r="D38" s="144"/>
      <c r="E38" s="179" t="s">
        <v>44</v>
      </c>
      <c r="F38" s="78">
        <f>SUM(F36:F37)</f>
        <v>0</v>
      </c>
      <c r="G38" s="172"/>
      <c r="H38" s="144"/>
      <c r="I38" s="499"/>
      <c r="J38" s="500"/>
      <c r="K38" s="501"/>
      <c r="L38" s="6"/>
    </row>
    <row r="39" spans="1:13" ht="15" customHeight="1" thickTop="1" x14ac:dyDescent="0.35">
      <c r="A39" s="145"/>
      <c r="B39" s="145"/>
      <c r="C39" s="145"/>
      <c r="D39" s="129"/>
      <c r="E39" s="129"/>
      <c r="F39" s="129"/>
      <c r="G39" s="129"/>
      <c r="H39" s="129"/>
      <c r="I39" s="149"/>
      <c r="J39" s="149"/>
      <c r="K39" s="337"/>
      <c r="L39" s="121"/>
    </row>
    <row r="40" spans="1:13" ht="15" customHeight="1" x14ac:dyDescent="0.35">
      <c r="A40" s="520" t="s">
        <v>37</v>
      </c>
      <c r="B40" s="520"/>
      <c r="C40" s="520"/>
      <c r="D40" s="520"/>
      <c r="E40" s="102">
        <f>MAX(B33,F38)</f>
        <v>0</v>
      </c>
      <c r="F40" s="521" t="str">
        <f>IF(B33&lt;F38, "        Total Base Wages + Other + OT/Bonus/Comm/Tips Used to Qualify.",IF(F38&lt;B33,"        YTD Earnings Used to Qualify.",""))</f>
        <v/>
      </c>
      <c r="G40" s="522"/>
      <c r="H40" s="522"/>
      <c r="I40" s="522"/>
      <c r="J40" s="522"/>
      <c r="K40" s="522"/>
      <c r="L40" s="121"/>
    </row>
    <row r="41" spans="1:13" ht="15" customHeight="1" x14ac:dyDescent="0.35">
      <c r="A41" s="5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121"/>
    </row>
    <row r="42" spans="1:13" ht="15" customHeight="1" thickBot="1" x14ac:dyDescent="0.4">
      <c r="A42" s="343"/>
      <c r="B42" s="226"/>
      <c r="C42" s="226"/>
      <c r="D42" s="226"/>
      <c r="E42" s="226"/>
      <c r="F42" s="226"/>
      <c r="G42" s="226"/>
      <c r="H42" s="226"/>
      <c r="I42" s="226"/>
      <c r="J42" s="226"/>
      <c r="K42" s="215"/>
      <c r="L42" s="121"/>
    </row>
    <row r="43" spans="1:13" ht="15" customHeight="1" thickTop="1" thickBot="1" x14ac:dyDescent="0.4">
      <c r="A43" s="525" t="s">
        <v>35</v>
      </c>
      <c r="B43" s="526"/>
      <c r="C43" s="216"/>
      <c r="D43" s="216"/>
      <c r="E43" s="217">
        <f>(E22+E40)</f>
        <v>0</v>
      </c>
      <c r="F43" s="218"/>
      <c r="G43" s="344"/>
      <c r="H43" s="344"/>
      <c r="I43" s="344"/>
      <c r="J43" s="344"/>
      <c r="K43" s="344"/>
      <c r="L43" s="121"/>
    </row>
    <row r="44" spans="1:13" ht="15" customHeight="1" thickTop="1" thickBot="1" x14ac:dyDescent="0.4">
      <c r="A44" s="119"/>
      <c r="B44" s="523"/>
      <c r="C44" s="523"/>
      <c r="D44" s="523"/>
      <c r="E44" s="523"/>
      <c r="F44" s="523"/>
      <c r="G44" s="523"/>
      <c r="H44" s="523"/>
      <c r="I44" s="344"/>
      <c r="J44" s="344"/>
      <c r="K44" s="344"/>
      <c r="L44" s="121"/>
    </row>
    <row r="45" spans="1:13" ht="15" customHeight="1" thickTop="1" thickBot="1" x14ac:dyDescent="0.4">
      <c r="A45" s="21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140"/>
    </row>
    <row r="46" spans="1:13" ht="15" customHeight="1" thickTop="1" thickBot="1" x14ac:dyDescent="0.4">
      <c r="A46" s="485" t="s">
        <v>169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7"/>
      <c r="L46" s="140"/>
    </row>
    <row r="47" spans="1:13" ht="15" customHeight="1" thickTop="1" x14ac:dyDescent="0.3">
      <c r="A47" s="488" t="s">
        <v>932</v>
      </c>
      <c r="B47" s="488"/>
      <c r="C47" s="488"/>
      <c r="D47" s="488"/>
      <c r="E47" s="488"/>
      <c r="F47" s="188"/>
      <c r="G47" s="337"/>
      <c r="H47" s="120"/>
      <c r="I47" s="489" t="s">
        <v>31</v>
      </c>
      <c r="J47" s="490"/>
      <c r="K47" s="491"/>
    </row>
    <row r="48" spans="1:13" ht="15" customHeight="1" thickBot="1" x14ac:dyDescent="0.4">
      <c r="A48" s="492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492"/>
      <c r="C48" s="492"/>
      <c r="D48" s="492"/>
      <c r="E48" s="492"/>
      <c r="F48" s="492"/>
      <c r="G48" s="118"/>
      <c r="H48" s="118"/>
      <c r="I48" s="493"/>
      <c r="J48" s="494"/>
      <c r="K48" s="495"/>
      <c r="L48" s="121"/>
    </row>
    <row r="49" spans="1:14" ht="15" customHeight="1" thickTop="1" x14ac:dyDescent="0.35">
      <c r="A49" s="104" t="str">
        <f>IF(F47="","",IF(F47="no","","Tax Return Information (if required):"))</f>
        <v/>
      </c>
      <c r="B49" s="321"/>
      <c r="C49" s="150"/>
      <c r="D49" s="177"/>
      <c r="E49" s="466" t="str">
        <f>IF(F47="","",IF(F47="yes","","Profit and Loss (P &amp; L) Information (if required)"))</f>
        <v/>
      </c>
      <c r="F49" s="467"/>
      <c r="G49" s="129"/>
      <c r="H49" s="121"/>
      <c r="I49" s="496"/>
      <c r="J49" s="497"/>
      <c r="K49" s="498"/>
      <c r="L49" s="26"/>
    </row>
    <row r="50" spans="1:14" ht="15" customHeight="1" x14ac:dyDescent="0.3">
      <c r="A50" s="135" t="str">
        <f>IF(F47="","",IF(F47="no","","Self Employment Start Date:"))</f>
        <v/>
      </c>
      <c r="B50" s="346"/>
      <c r="C50" s="121"/>
      <c r="D50" s="137"/>
      <c r="E50" s="305" t="str">
        <f>IF(F47="","",IF(F47="yes","","P &amp; L  Start Date:"))</f>
        <v/>
      </c>
      <c r="F50" s="346"/>
      <c r="G50" s="137"/>
      <c r="H50" s="121"/>
      <c r="I50" s="496"/>
      <c r="J50" s="497"/>
      <c r="K50" s="498"/>
      <c r="L50" s="121"/>
    </row>
    <row r="51" spans="1:14" ht="15" customHeight="1" x14ac:dyDescent="0.3">
      <c r="A51" s="135" t="str">
        <f>IF(F47="","",IF(F47="no","","Tax Return End Date:"))</f>
        <v/>
      </c>
      <c r="B51" s="346"/>
      <c r="C51" s="121"/>
      <c r="D51" s="137"/>
      <c r="E51" s="324" t="str">
        <f>IF(F47="","",IF(F47="yes","","P &amp; L End Date:"))</f>
        <v/>
      </c>
      <c r="F51" s="309"/>
      <c r="G51" s="137"/>
      <c r="H51" s="121"/>
      <c r="I51" s="496"/>
      <c r="J51" s="497"/>
      <c r="K51" s="498"/>
      <c r="L51" s="121"/>
      <c r="M51" s="37"/>
      <c r="N51" s="120"/>
    </row>
    <row r="52" spans="1:14" ht="15" customHeight="1" x14ac:dyDescent="0.3">
      <c r="A52" s="66" t="str">
        <f>IF(F47="","",IF(F47="no","","Net Income:"))</f>
        <v/>
      </c>
      <c r="B52" s="322"/>
      <c r="C52" s="121"/>
      <c r="D52" s="125"/>
      <c r="E52" s="303" t="str">
        <f>IF(F47="","",IF(F47="yes","","YTD Net Income:"))</f>
        <v/>
      </c>
      <c r="F52" s="183"/>
      <c r="G52" s="125"/>
      <c r="H52" s="121"/>
      <c r="I52" s="496"/>
      <c r="J52" s="497"/>
      <c r="K52" s="498"/>
      <c r="L52" s="6"/>
    </row>
    <row r="53" spans="1:14" ht="15" customHeight="1" x14ac:dyDescent="0.3">
      <c r="A53" s="66" t="str">
        <f>IF(F47="","",IF(F47="no",""," + Depreciation:"))</f>
        <v/>
      </c>
      <c r="B53" s="322"/>
      <c r="C53" s="341"/>
      <c r="D53" s="341"/>
      <c r="E53" s="303" t="str">
        <f>IF(F47="","",IF(F47="yes",""," + Depreciation:"))</f>
        <v/>
      </c>
      <c r="F53" s="183"/>
      <c r="G53" s="341"/>
      <c r="H53" s="341"/>
      <c r="I53" s="496"/>
      <c r="J53" s="497"/>
      <c r="K53" s="498"/>
      <c r="L53" s="121"/>
    </row>
    <row r="54" spans="1:14" ht="15" customHeight="1" thickBot="1" x14ac:dyDescent="0.35">
      <c r="A54" s="152" t="str">
        <f>IF(F47="","",IF(F47="No","","Total:"))</f>
        <v/>
      </c>
      <c r="B54" s="326" t="str">
        <f>IF(F47="","",IF(F47="No","",SUM(B52:B53)))</f>
        <v/>
      </c>
      <c r="C54" s="341"/>
      <c r="D54" s="341"/>
      <c r="E54" s="307" t="str">
        <f>IF(F47="","",IF(F47="yes","","Total:"))</f>
        <v/>
      </c>
      <c r="F54" s="310" t="str">
        <f>IF(F47="","",IF(F47="yes","",SUM(F52:F53)))</f>
        <v/>
      </c>
      <c r="G54" s="341"/>
      <c r="H54" s="341"/>
      <c r="I54" s="496"/>
      <c r="J54" s="497"/>
      <c r="K54" s="498"/>
      <c r="L54" s="121"/>
    </row>
    <row r="55" spans="1:14" ht="15" customHeight="1" thickTop="1" thickBot="1" x14ac:dyDescent="0.35">
      <c r="A55" s="319" t="str">
        <f>IF(F47="","",IF(F47="no","","Net Income Annualized:"))</f>
        <v/>
      </c>
      <c r="B55" s="320" t="str">
        <f>IF(F47="","",IF(F47="no","",IF(B52="",0,IF(B54&lt;0,0,B54/A56*365))))</f>
        <v/>
      </c>
      <c r="C55" s="341"/>
      <c r="D55" s="341"/>
      <c r="E55" s="304" t="str">
        <f>IF(F47="","",IF(F47="yes","","P &amp; L Annualized:"))</f>
        <v/>
      </c>
      <c r="F55" s="308" t="str">
        <f>IF(F47="","",IF(F47="yes","",IF(F52="",0,IF(F54&lt;0,0,(F54/E56*365)))))</f>
        <v/>
      </c>
      <c r="G55" s="341"/>
      <c r="H55" s="121"/>
      <c r="I55" s="496"/>
      <c r="J55" s="497"/>
      <c r="K55" s="498"/>
      <c r="L55" s="121"/>
    </row>
    <row r="56" spans="1:14" ht="15" customHeight="1" thickTop="1" thickBot="1" x14ac:dyDescent="0.4">
      <c r="A56" s="327">
        <f>IF(B51="",0,B51-B50+1)</f>
        <v>0</v>
      </c>
      <c r="B56" s="143"/>
      <c r="C56" s="341"/>
      <c r="D56" s="341"/>
      <c r="E56" s="306">
        <f>IF(F51="",0,F51-F50+1)</f>
        <v>0</v>
      </c>
      <c r="G56" s="341"/>
      <c r="H56" s="339"/>
      <c r="I56" s="496"/>
      <c r="J56" s="497"/>
      <c r="K56" s="498"/>
      <c r="L56" s="121"/>
    </row>
    <row r="57" spans="1:14" ht="15" customHeight="1" thickTop="1" x14ac:dyDescent="0.35">
      <c r="A57" s="92"/>
      <c r="B57" s="93"/>
      <c r="C57" s="94"/>
      <c r="D57" s="94"/>
      <c r="E57" s="94"/>
      <c r="F57" s="85"/>
      <c r="G57" s="341"/>
      <c r="H57" s="339"/>
      <c r="I57" s="496"/>
      <c r="J57" s="497"/>
      <c r="K57" s="498"/>
      <c r="L57" s="140"/>
    </row>
    <row r="58" spans="1:14" ht="15" customHeight="1" x14ac:dyDescent="0.35">
      <c r="A58" s="502" t="s">
        <v>45</v>
      </c>
      <c r="B58" s="503"/>
      <c r="C58" s="503"/>
      <c r="D58" s="341"/>
      <c r="E58" s="77">
        <f>MAX(B55,F55)</f>
        <v>0</v>
      </c>
      <c r="F58" s="87"/>
      <c r="G58" s="341"/>
      <c r="H58" s="339"/>
      <c r="I58" s="496"/>
      <c r="J58" s="497"/>
      <c r="K58" s="498"/>
    </row>
    <row r="59" spans="1:14" ht="15" customHeight="1" thickBot="1" x14ac:dyDescent="0.4">
      <c r="A59" s="95"/>
      <c r="B59" s="96"/>
      <c r="C59" s="97"/>
      <c r="D59" s="97"/>
      <c r="E59" s="97"/>
      <c r="F59" s="98"/>
      <c r="G59" s="341"/>
      <c r="H59" s="339"/>
      <c r="I59" s="499"/>
      <c r="J59" s="500"/>
      <c r="K59" s="501"/>
    </row>
    <row r="60" spans="1:14" ht="15" customHeight="1" thickTop="1" x14ac:dyDescent="0.35">
      <c r="A60" s="145"/>
      <c r="B60" s="145"/>
      <c r="C60" s="145"/>
      <c r="D60" s="144"/>
      <c r="E60" s="211"/>
      <c r="F60" s="165"/>
      <c r="G60" s="121"/>
      <c r="H60" s="144"/>
      <c r="I60" s="338"/>
      <c r="J60" s="338"/>
      <c r="K60" s="338"/>
      <c r="L60" s="121"/>
      <c r="M60" s="28"/>
    </row>
    <row r="61" spans="1:14" ht="15" customHeight="1" x14ac:dyDescent="0.3">
      <c r="A61" s="124"/>
      <c r="B61" s="184"/>
      <c r="C61" s="129"/>
      <c r="D61" s="129"/>
      <c r="E61" s="129"/>
      <c r="F61" s="129"/>
      <c r="G61" s="129"/>
      <c r="H61" s="129"/>
      <c r="I61" s="134"/>
      <c r="J61" s="129"/>
      <c r="K61" s="148"/>
      <c r="L61" s="121"/>
    </row>
    <row r="62" spans="1:14" ht="15" customHeight="1" x14ac:dyDescent="0.35">
      <c r="A62" s="520"/>
      <c r="B62" s="520"/>
      <c r="C62" s="520"/>
      <c r="D62" s="520"/>
      <c r="E62" s="212"/>
      <c r="F62" s="524"/>
      <c r="G62" s="524"/>
      <c r="H62" s="524"/>
      <c r="I62" s="524"/>
      <c r="J62" s="524"/>
      <c r="K62" s="524"/>
      <c r="L62" s="6"/>
    </row>
    <row r="63" spans="1:14" ht="15" customHeight="1" x14ac:dyDescent="0.35">
      <c r="A63" s="343"/>
      <c r="B63" s="343"/>
      <c r="C63" s="343"/>
      <c r="D63" s="343"/>
      <c r="E63" s="100"/>
      <c r="F63" s="345"/>
      <c r="G63" s="344"/>
      <c r="H63" s="344"/>
      <c r="I63" s="344"/>
      <c r="J63" s="344"/>
      <c r="K63" s="344"/>
      <c r="L63" s="6"/>
    </row>
    <row r="64" spans="1:14" ht="15" customHeight="1" x14ac:dyDescent="0.3">
      <c r="A64" s="343"/>
      <c r="B64" s="343"/>
      <c r="C64" s="343"/>
      <c r="D64" s="343"/>
      <c r="E64" s="529"/>
      <c r="F64" s="529"/>
      <c r="G64" s="529"/>
      <c r="H64" s="529"/>
      <c r="I64" s="529"/>
      <c r="J64" s="529"/>
      <c r="K64" s="529"/>
      <c r="L64" s="6"/>
    </row>
    <row r="65" spans="1:13" ht="15" customHeight="1" x14ac:dyDescent="0.35">
      <c r="B65" s="121"/>
      <c r="C65" s="121"/>
      <c r="D65" s="121"/>
      <c r="E65" s="121"/>
      <c r="F65" s="121"/>
      <c r="I65" s="149"/>
      <c r="J65" s="149"/>
      <c r="K65" s="337"/>
      <c r="L65" s="121"/>
    </row>
    <row r="66" spans="1:13" ht="3" customHeight="1" x14ac:dyDescent="0.35">
      <c r="B66" s="121"/>
      <c r="C66" s="121"/>
      <c r="D66" s="121"/>
      <c r="E66" s="121"/>
      <c r="F66" s="121"/>
      <c r="I66" s="149"/>
      <c r="J66" s="149"/>
      <c r="K66" s="337"/>
      <c r="L66" s="121"/>
    </row>
    <row r="67" spans="1:13" ht="15" customHeight="1" x14ac:dyDescent="0.35">
      <c r="A67" s="121"/>
      <c r="B67" s="121"/>
      <c r="C67" s="121"/>
      <c r="D67" s="121"/>
      <c r="E67" s="121"/>
      <c r="F67" s="121"/>
      <c r="G67" s="144"/>
      <c r="H67" s="144"/>
      <c r="I67" s="134"/>
      <c r="K67" s="126"/>
    </row>
    <row r="68" spans="1:13" ht="3" customHeight="1" x14ac:dyDescent="0.3">
      <c r="B68" s="75"/>
      <c r="C68" s="75"/>
      <c r="D68" s="75"/>
      <c r="E68" s="75"/>
      <c r="F68" s="75"/>
      <c r="G68" s="128"/>
      <c r="H68" s="128"/>
      <c r="I68" s="128"/>
      <c r="L68" s="119" t="s">
        <v>17</v>
      </c>
    </row>
    <row r="69" spans="1:13" ht="15" customHeight="1" x14ac:dyDescent="0.3">
      <c r="B69" s="128"/>
      <c r="C69" s="128"/>
      <c r="D69" s="128"/>
      <c r="E69" s="128"/>
      <c r="F69" s="128"/>
      <c r="G69" s="128"/>
      <c r="H69" s="128"/>
      <c r="I69" s="128"/>
      <c r="K69" s="126"/>
    </row>
    <row r="70" spans="1:13" ht="15" customHeight="1" x14ac:dyDescent="0.3">
      <c r="A70" s="76" t="s">
        <v>3</v>
      </c>
      <c r="B70" s="511" t="str">
        <f>IF(Household_Summary!C7="","",Household_Summary!C7)</f>
        <v/>
      </c>
      <c r="C70" s="512"/>
      <c r="D70" s="512"/>
      <c r="E70" s="512"/>
      <c r="F70" s="512"/>
      <c r="G70" s="512"/>
      <c r="H70" s="512"/>
      <c r="I70" s="513"/>
      <c r="K70" s="126"/>
    </row>
    <row r="71" spans="1:13" ht="15" customHeight="1" thickBot="1" x14ac:dyDescent="0.35">
      <c r="A71" s="204" t="s">
        <v>164</v>
      </c>
      <c r="B71" s="514" t="str">
        <f>IF(Household_Summary!C28="","",Household_Summary!C28)</f>
        <v/>
      </c>
      <c r="C71" s="515"/>
      <c r="D71" s="515"/>
      <c r="E71" s="515"/>
      <c r="F71" s="515"/>
      <c r="G71" s="515"/>
      <c r="H71" s="515"/>
      <c r="I71" s="516"/>
      <c r="K71" s="126"/>
    </row>
    <row r="72" spans="1:13" ht="15" customHeight="1" thickTop="1" thickBot="1" x14ac:dyDescent="0.4">
      <c r="A72" s="485" t="s">
        <v>168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8"/>
      <c r="M72" s="119" t="s">
        <v>18</v>
      </c>
    </row>
    <row r="73" spans="1:13" ht="15" customHeight="1" thickTop="1" thickBot="1" x14ac:dyDescent="0.35">
      <c r="A73" s="468" t="s">
        <v>16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70"/>
    </row>
    <row r="74" spans="1:13" ht="15" customHeight="1" thickTop="1" x14ac:dyDescent="0.3">
      <c r="A74" s="65" t="s">
        <v>55</v>
      </c>
      <c r="B74" s="116"/>
      <c r="D74" s="334"/>
      <c r="E74" s="334"/>
      <c r="F74" s="454" t="s">
        <v>31</v>
      </c>
      <c r="G74" s="455"/>
      <c r="H74" s="455"/>
      <c r="I74" s="455"/>
      <c r="J74" s="455"/>
      <c r="K74" s="456"/>
    </row>
    <row r="75" spans="1:13" ht="15" customHeight="1" x14ac:dyDescent="0.3">
      <c r="A75" s="64" t="s">
        <v>56</v>
      </c>
      <c r="B75" s="112"/>
      <c r="F75" s="460"/>
      <c r="G75" s="461"/>
      <c r="H75" s="461"/>
      <c r="I75" s="461"/>
      <c r="J75" s="461"/>
      <c r="K75" s="462"/>
    </row>
    <row r="76" spans="1:13" ht="15" customHeight="1" x14ac:dyDescent="0.3">
      <c r="A76" s="64" t="s">
        <v>32</v>
      </c>
      <c r="B76" s="79">
        <f>B74*B75</f>
        <v>0</v>
      </c>
      <c r="F76" s="460"/>
      <c r="G76" s="461"/>
      <c r="H76" s="461"/>
      <c r="I76" s="461"/>
      <c r="J76" s="461"/>
      <c r="K76" s="462"/>
    </row>
    <row r="77" spans="1:13" ht="15" customHeight="1" thickBot="1" x14ac:dyDescent="0.35">
      <c r="A77" s="340"/>
      <c r="B77" s="328"/>
      <c r="F77" s="463"/>
      <c r="G77" s="464"/>
      <c r="H77" s="464"/>
      <c r="I77" s="464"/>
      <c r="J77" s="464"/>
      <c r="K77" s="465"/>
    </row>
    <row r="78" spans="1:13" ht="15" customHeight="1" thickTop="1" thickBot="1" x14ac:dyDescent="0.35">
      <c r="A78" s="468" t="s">
        <v>14</v>
      </c>
      <c r="B78" s="469"/>
      <c r="C78" s="469"/>
      <c r="D78" s="469"/>
      <c r="E78" s="469"/>
      <c r="F78" s="469"/>
      <c r="G78" s="469"/>
      <c r="H78" s="469"/>
      <c r="I78" s="469"/>
      <c r="J78" s="469"/>
      <c r="K78" s="470"/>
    </row>
    <row r="79" spans="1:13" ht="15" customHeight="1" thickTop="1" x14ac:dyDescent="0.3">
      <c r="A79" s="65" t="s">
        <v>55</v>
      </c>
      <c r="B79" s="329"/>
      <c r="D79" s="334"/>
      <c r="E79" s="335"/>
      <c r="F79" s="454" t="s">
        <v>31</v>
      </c>
      <c r="G79" s="455"/>
      <c r="H79" s="455"/>
      <c r="I79" s="455"/>
      <c r="J79" s="455"/>
      <c r="K79" s="456"/>
    </row>
    <row r="80" spans="1:13" ht="15" customHeight="1" x14ac:dyDescent="0.3">
      <c r="A80" s="64" t="s">
        <v>56</v>
      </c>
      <c r="B80" s="112"/>
      <c r="F80" s="457"/>
      <c r="G80" s="458"/>
      <c r="H80" s="458"/>
      <c r="I80" s="458"/>
      <c r="J80" s="458"/>
      <c r="K80" s="459"/>
    </row>
    <row r="81" spans="1:13" ht="15" customHeight="1" x14ac:dyDescent="0.3">
      <c r="A81" s="64" t="s">
        <v>32</v>
      </c>
      <c r="B81" s="79">
        <f>B79*B80</f>
        <v>0</v>
      </c>
      <c r="F81" s="460"/>
      <c r="G81" s="461"/>
      <c r="H81" s="461"/>
      <c r="I81" s="461"/>
      <c r="J81" s="461"/>
      <c r="K81" s="462"/>
    </row>
    <row r="82" spans="1:13" ht="15" customHeight="1" thickBot="1" x14ac:dyDescent="0.35">
      <c r="A82" s="505" t="s">
        <v>43</v>
      </c>
      <c r="B82" s="506"/>
      <c r="F82" s="463"/>
      <c r="G82" s="464"/>
      <c r="H82" s="464"/>
      <c r="I82" s="464"/>
      <c r="J82" s="464"/>
      <c r="K82" s="465"/>
    </row>
    <row r="83" spans="1:13" ht="15" customHeight="1" thickTop="1" thickBot="1" x14ac:dyDescent="0.35">
      <c r="A83" s="468" t="s">
        <v>940</v>
      </c>
      <c r="B83" s="469"/>
      <c r="C83" s="469"/>
      <c r="D83" s="469"/>
      <c r="E83" s="469"/>
      <c r="F83" s="469"/>
      <c r="G83" s="469"/>
      <c r="H83" s="469"/>
      <c r="I83" s="469"/>
      <c r="J83" s="469"/>
      <c r="K83" s="470"/>
      <c r="M83" s="119" t="s">
        <v>19</v>
      </c>
    </row>
    <row r="84" spans="1:13" ht="15" customHeight="1" thickTop="1" thickBot="1" x14ac:dyDescent="0.35">
      <c r="A84" s="507" t="s">
        <v>934</v>
      </c>
      <c r="B84" s="508"/>
      <c r="F84" s="454" t="s">
        <v>31</v>
      </c>
      <c r="G84" s="455"/>
      <c r="H84" s="455"/>
      <c r="I84" s="455"/>
      <c r="J84" s="455"/>
      <c r="K84" s="456"/>
      <c r="M84" s="119">
        <f>IF(B84="",0,B94-B87+1)</f>
        <v>0</v>
      </c>
    </row>
    <row r="85" spans="1:13" ht="15" customHeight="1" x14ac:dyDescent="0.3">
      <c r="A85" s="65" t="s">
        <v>938</v>
      </c>
      <c r="B85" s="325"/>
      <c r="D85" s="543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544"/>
      <c r="F85" s="471"/>
      <c r="G85" s="472"/>
      <c r="H85" s="472"/>
      <c r="I85" s="472"/>
      <c r="J85" s="472"/>
      <c r="K85" s="473"/>
    </row>
    <row r="86" spans="1:13" ht="15" customHeight="1" x14ac:dyDescent="0.3">
      <c r="A86" s="65" t="s">
        <v>939</v>
      </c>
      <c r="B86" s="325"/>
      <c r="D86" s="543"/>
      <c r="E86" s="544"/>
      <c r="F86" s="474"/>
      <c r="G86" s="475"/>
      <c r="H86" s="475"/>
      <c r="I86" s="475"/>
      <c r="J86" s="475"/>
      <c r="K86" s="476"/>
    </row>
    <row r="87" spans="1:13" ht="15" customHeight="1" x14ac:dyDescent="0.3">
      <c r="A87" s="64" t="s">
        <v>23</v>
      </c>
      <c r="B87" s="317"/>
      <c r="D87" s="543"/>
      <c r="E87" s="544"/>
      <c r="F87" s="474"/>
      <c r="G87" s="475"/>
      <c r="H87" s="475"/>
      <c r="I87" s="475"/>
      <c r="J87" s="475"/>
      <c r="K87" s="476"/>
    </row>
    <row r="88" spans="1:13" ht="15" customHeight="1" thickBot="1" x14ac:dyDescent="0.35">
      <c r="A88" s="315" t="s">
        <v>25</v>
      </c>
      <c r="B88" s="79">
        <f>IF(B86="",0,B87/B86*B85)</f>
        <v>0</v>
      </c>
      <c r="D88" s="543"/>
      <c r="E88" s="544"/>
      <c r="F88" s="474"/>
      <c r="G88" s="475"/>
      <c r="H88" s="475"/>
      <c r="I88" s="475"/>
      <c r="J88" s="475"/>
      <c r="K88" s="476"/>
    </row>
    <row r="89" spans="1:13" ht="15" customHeight="1" thickBot="1" x14ac:dyDescent="0.35">
      <c r="A89" s="509" t="s">
        <v>935</v>
      </c>
      <c r="B89" s="510"/>
      <c r="D89" s="543"/>
      <c r="E89" s="544"/>
      <c r="F89" s="474"/>
      <c r="G89" s="475"/>
      <c r="H89" s="475"/>
      <c r="I89" s="475"/>
      <c r="J89" s="475"/>
      <c r="K89" s="476"/>
    </row>
    <row r="90" spans="1:13" ht="15" customHeight="1" x14ac:dyDescent="0.3">
      <c r="A90" s="64" t="s">
        <v>936</v>
      </c>
      <c r="B90" s="316"/>
      <c r="D90" s="543"/>
      <c r="E90" s="544"/>
      <c r="F90" s="474"/>
      <c r="G90" s="475"/>
      <c r="H90" s="475"/>
      <c r="I90" s="475"/>
      <c r="J90" s="475"/>
      <c r="K90" s="476"/>
    </row>
    <row r="91" spans="1:13" ht="15" customHeight="1" x14ac:dyDescent="0.3">
      <c r="A91" s="64" t="s">
        <v>12</v>
      </c>
      <c r="B91" s="317"/>
      <c r="D91" s="543"/>
      <c r="E91" s="544"/>
      <c r="F91" s="474"/>
      <c r="G91" s="475"/>
      <c r="H91" s="475"/>
      <c r="I91" s="475"/>
      <c r="J91" s="475"/>
      <c r="K91" s="476"/>
    </row>
    <row r="92" spans="1:13" ht="15" customHeight="1" x14ac:dyDescent="0.3">
      <c r="A92" s="64" t="s">
        <v>46</v>
      </c>
      <c r="B92" s="318"/>
      <c r="D92" s="543"/>
      <c r="E92" s="544"/>
      <c r="F92" s="474"/>
      <c r="G92" s="475"/>
      <c r="H92" s="475"/>
      <c r="I92" s="475"/>
      <c r="J92" s="475"/>
      <c r="K92" s="476"/>
    </row>
    <row r="93" spans="1:13" ht="15" customHeight="1" x14ac:dyDescent="0.3">
      <c r="A93" s="313" t="s">
        <v>30</v>
      </c>
      <c r="B93" s="336">
        <f>IF(B92="",0,B92*B91*B85)</f>
        <v>0</v>
      </c>
      <c r="D93" s="543"/>
      <c r="E93" s="544"/>
      <c r="F93" s="474"/>
      <c r="G93" s="475"/>
      <c r="H93" s="475"/>
      <c r="I93" s="475"/>
      <c r="J93" s="475"/>
      <c r="K93" s="476"/>
    </row>
    <row r="94" spans="1:13" ht="15" customHeight="1" x14ac:dyDescent="0.3">
      <c r="A94" s="314" t="s">
        <v>26</v>
      </c>
      <c r="B94" s="336">
        <f>IF(B90="",0,B90/B86*B85)</f>
        <v>0</v>
      </c>
      <c r="D94" s="543"/>
      <c r="E94" s="544"/>
      <c r="F94" s="474"/>
      <c r="G94" s="475"/>
      <c r="H94" s="475"/>
      <c r="I94" s="475"/>
      <c r="J94" s="475"/>
      <c r="K94" s="476"/>
    </row>
    <row r="95" spans="1:13" ht="15" customHeight="1" x14ac:dyDescent="0.3">
      <c r="A95" s="315" t="s">
        <v>937</v>
      </c>
      <c r="B95" s="312">
        <f>SUM(B93:B94)</f>
        <v>0</v>
      </c>
      <c r="D95" s="543"/>
      <c r="E95" s="544"/>
      <c r="F95" s="474"/>
      <c r="G95" s="475"/>
      <c r="H95" s="475"/>
      <c r="I95" s="475"/>
      <c r="J95" s="475"/>
      <c r="K95" s="476"/>
    </row>
    <row r="96" spans="1:13" ht="15" customHeight="1" x14ac:dyDescent="0.3">
      <c r="A96" s="64"/>
      <c r="B96" s="311"/>
      <c r="F96" s="474"/>
      <c r="G96" s="475"/>
      <c r="H96" s="475"/>
      <c r="I96" s="475"/>
      <c r="J96" s="475"/>
      <c r="K96" s="476"/>
    </row>
    <row r="97" spans="1:13" ht="15" customHeight="1" thickBot="1" x14ac:dyDescent="0.35">
      <c r="A97" s="330" t="s">
        <v>941</v>
      </c>
      <c r="B97" s="331">
        <f>MAX(B88,B95)</f>
        <v>0</v>
      </c>
      <c r="F97" s="477"/>
      <c r="G97" s="478"/>
      <c r="H97" s="478"/>
      <c r="I97" s="478"/>
      <c r="J97" s="478"/>
      <c r="K97" s="479"/>
    </row>
    <row r="98" spans="1:13" ht="15" customHeight="1" thickTop="1" thickBot="1" x14ac:dyDescent="0.35">
      <c r="A98" s="468" t="s">
        <v>19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70"/>
    </row>
    <row r="99" spans="1:13" ht="15" customHeight="1" thickTop="1" x14ac:dyDescent="0.3">
      <c r="A99" s="65" t="s">
        <v>15</v>
      </c>
      <c r="B99" s="117"/>
      <c r="F99" s="454" t="s">
        <v>31</v>
      </c>
      <c r="G99" s="455"/>
      <c r="H99" s="455"/>
      <c r="I99" s="455"/>
      <c r="J99" s="455"/>
      <c r="K99" s="456"/>
      <c r="M99" s="119" t="s">
        <v>19</v>
      </c>
    </row>
    <row r="100" spans="1:13" ht="15" customHeight="1" x14ac:dyDescent="0.3">
      <c r="A100" s="64" t="s">
        <v>21</v>
      </c>
      <c r="B100" s="111"/>
      <c r="F100" s="457"/>
      <c r="G100" s="458"/>
      <c r="H100" s="458"/>
      <c r="I100" s="458"/>
      <c r="J100" s="458"/>
      <c r="K100" s="459"/>
      <c r="M100" s="119">
        <f>IF(B99="",0,B101-B100+1)</f>
        <v>0</v>
      </c>
    </row>
    <row r="101" spans="1:13" ht="15" customHeight="1" x14ac:dyDescent="0.3">
      <c r="A101" s="64" t="s">
        <v>22</v>
      </c>
      <c r="B101" s="111"/>
      <c r="F101" s="460"/>
      <c r="G101" s="461"/>
      <c r="H101" s="461"/>
      <c r="I101" s="461"/>
      <c r="J101" s="461"/>
      <c r="K101" s="462"/>
    </row>
    <row r="102" spans="1:13" ht="15" customHeight="1" thickBot="1" x14ac:dyDescent="0.35">
      <c r="A102" s="64" t="s">
        <v>32</v>
      </c>
      <c r="B102" s="332">
        <f>IF(B99="",0,B99/M100*365)</f>
        <v>0</v>
      </c>
      <c r="F102" s="463"/>
      <c r="G102" s="464"/>
      <c r="H102" s="464"/>
      <c r="I102" s="464"/>
      <c r="J102" s="464"/>
      <c r="K102" s="465"/>
    </row>
    <row r="103" spans="1:13" ht="15" customHeight="1" thickTop="1" thickBot="1" x14ac:dyDescent="0.35">
      <c r="A103" s="468" t="s">
        <v>933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470"/>
    </row>
    <row r="104" spans="1:13" ht="15" customHeight="1" thickTop="1" x14ac:dyDescent="0.3">
      <c r="A104" s="65" t="s">
        <v>57</v>
      </c>
      <c r="B104" s="117"/>
      <c r="F104" s="454" t="s">
        <v>31</v>
      </c>
      <c r="G104" s="455"/>
      <c r="H104" s="455"/>
      <c r="I104" s="455"/>
      <c r="J104" s="455"/>
      <c r="K104" s="456"/>
    </row>
    <row r="105" spans="1:13" ht="15" customHeight="1" x14ac:dyDescent="0.3">
      <c r="A105" s="64" t="s">
        <v>56</v>
      </c>
      <c r="B105" s="112"/>
      <c r="F105" s="457"/>
      <c r="G105" s="458"/>
      <c r="H105" s="458"/>
      <c r="I105" s="458"/>
      <c r="J105" s="458"/>
      <c r="K105" s="459"/>
    </row>
    <row r="106" spans="1:13" ht="15" customHeight="1" x14ac:dyDescent="0.3">
      <c r="A106" s="68" t="s">
        <v>32</v>
      </c>
      <c r="B106" s="80">
        <f>IF(B104="",0,B104*B105)</f>
        <v>0</v>
      </c>
      <c r="F106" s="460"/>
      <c r="G106" s="461"/>
      <c r="H106" s="461"/>
      <c r="I106" s="461"/>
      <c r="J106" s="461"/>
      <c r="K106" s="462"/>
    </row>
    <row r="107" spans="1:13" ht="15" customHeight="1" thickBot="1" x14ac:dyDescent="0.35">
      <c r="A107" s="481"/>
      <c r="B107" s="482"/>
      <c r="C107" s="174"/>
      <c r="D107" s="174"/>
      <c r="E107" s="154"/>
      <c r="F107" s="463"/>
      <c r="G107" s="464"/>
      <c r="H107" s="464"/>
      <c r="I107" s="464"/>
      <c r="J107" s="464"/>
      <c r="K107" s="465"/>
    </row>
    <row r="108" spans="1:13" ht="15" customHeight="1" thickTop="1" thickBot="1" x14ac:dyDescent="0.35">
      <c r="A108" s="341"/>
      <c r="B108" s="136"/>
      <c r="C108" s="31"/>
      <c r="D108" s="31"/>
      <c r="E108" s="31"/>
      <c r="F108" s="341"/>
      <c r="G108" s="175"/>
      <c r="H108" s="175"/>
      <c r="I108" s="175"/>
      <c r="J108" s="31"/>
      <c r="K108" s="153"/>
    </row>
    <row r="109" spans="1:13" ht="5.15" customHeight="1" thickTop="1" x14ac:dyDescent="0.3">
      <c r="A109" s="82"/>
      <c r="B109" s="83"/>
      <c r="C109" s="84"/>
      <c r="D109" s="84"/>
      <c r="E109" s="84"/>
      <c r="F109" s="85"/>
      <c r="G109" s="175"/>
      <c r="H109" s="175"/>
      <c r="I109" s="175"/>
      <c r="J109" s="31"/>
      <c r="K109" s="153"/>
    </row>
    <row r="110" spans="1:13" ht="15" customHeight="1" x14ac:dyDescent="0.3">
      <c r="A110" s="86" t="s">
        <v>33</v>
      </c>
      <c r="B110" s="102">
        <f>(B76+B81+B97+B102+B106)</f>
        <v>0</v>
      </c>
      <c r="C110" s="31"/>
      <c r="D110" s="31"/>
      <c r="E110" s="31"/>
      <c r="F110" s="87"/>
      <c r="G110" s="175"/>
      <c r="H110" s="175"/>
      <c r="I110" s="175"/>
      <c r="J110" s="31"/>
      <c r="K110" s="153"/>
    </row>
    <row r="111" spans="1:13" ht="5.15" customHeight="1" thickBot="1" x14ac:dyDescent="0.4">
      <c r="A111" s="88"/>
      <c r="B111" s="89"/>
      <c r="C111" s="90"/>
      <c r="D111" s="90"/>
      <c r="E111" s="90"/>
      <c r="F111" s="91"/>
      <c r="G111" s="333"/>
      <c r="H111" s="90"/>
      <c r="I111" s="483"/>
      <c r="J111" s="483"/>
      <c r="K111" s="484"/>
      <c r="L111" s="140"/>
    </row>
    <row r="112" spans="1:13" ht="15" customHeight="1" thickTop="1" x14ac:dyDescent="0.35">
      <c r="A112" s="341"/>
      <c r="B112" s="337"/>
      <c r="C112" s="138"/>
      <c r="D112" s="138"/>
      <c r="E112" s="138"/>
      <c r="F112" s="138"/>
      <c r="G112" s="138"/>
      <c r="H112" s="138"/>
      <c r="I112" s="181"/>
      <c r="J112" s="181"/>
      <c r="K112" s="181"/>
      <c r="L112" s="140"/>
    </row>
    <row r="113" spans="1:12" ht="15" customHeight="1" x14ac:dyDescent="0.35">
      <c r="L113" s="140"/>
    </row>
    <row r="114" spans="1:12" ht="15" customHeight="1" x14ac:dyDescent="0.3"/>
    <row r="115" spans="1:12" ht="15" customHeight="1" x14ac:dyDescent="0.3">
      <c r="L115" s="123"/>
    </row>
    <row r="116" spans="1:12" ht="15" customHeight="1" x14ac:dyDescent="0.3">
      <c r="L116" s="121"/>
    </row>
    <row r="117" spans="1:12" ht="15" customHeight="1" x14ac:dyDescent="0.3">
      <c r="L117" s="121"/>
    </row>
    <row r="118" spans="1:12" ht="15" customHeight="1" x14ac:dyDescent="0.3">
      <c r="L118" s="121"/>
    </row>
    <row r="119" spans="1:12" ht="15" customHeight="1" x14ac:dyDescent="0.3">
      <c r="L119" s="121"/>
    </row>
    <row r="120" spans="1:12" ht="15" customHeight="1" x14ac:dyDescent="0.3">
      <c r="L120" s="12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122"/>
      <c r="B126" s="143"/>
      <c r="C126" s="341"/>
      <c r="D126" s="341"/>
      <c r="E126" s="341"/>
      <c r="F126" s="341"/>
      <c r="G126" s="341"/>
      <c r="H126" s="339"/>
      <c r="I126" s="339"/>
      <c r="J126" s="339"/>
      <c r="K126" s="140"/>
    </row>
    <row r="127" spans="1:12" ht="15" customHeight="1" x14ac:dyDescent="0.35">
      <c r="A127" s="122"/>
      <c r="B127" s="143"/>
      <c r="C127" s="341"/>
      <c r="D127" s="341"/>
      <c r="E127" s="341"/>
      <c r="F127" s="341"/>
      <c r="G127" s="341"/>
      <c r="H127" s="339"/>
      <c r="I127" s="339"/>
      <c r="J127" s="339"/>
      <c r="K127" s="140"/>
    </row>
    <row r="128" spans="1:12" ht="15" customHeight="1" x14ac:dyDescent="0.35">
      <c r="A128" s="122"/>
      <c r="B128" s="143"/>
      <c r="C128" s="341"/>
      <c r="D128" s="341"/>
      <c r="E128" s="341"/>
      <c r="F128" s="341"/>
      <c r="G128" s="341"/>
      <c r="H128" s="339"/>
      <c r="I128" s="339"/>
      <c r="J128" s="339"/>
      <c r="K128" s="140"/>
    </row>
    <row r="129" spans="1:12" ht="15" customHeight="1" x14ac:dyDescent="0.35">
      <c r="A129" s="122"/>
      <c r="B129" s="143"/>
      <c r="C129" s="341"/>
      <c r="D129" s="341"/>
      <c r="E129" s="341"/>
      <c r="F129" s="341"/>
      <c r="G129" s="341"/>
      <c r="H129" s="339"/>
      <c r="I129" s="339"/>
      <c r="J129" s="339"/>
      <c r="K129" s="140"/>
    </row>
    <row r="130" spans="1:12" ht="15" customHeight="1" x14ac:dyDescent="0.35">
      <c r="A130" s="122"/>
      <c r="B130" s="143"/>
      <c r="C130" s="341"/>
      <c r="D130" s="341"/>
      <c r="E130" s="341"/>
      <c r="F130" s="341"/>
      <c r="G130" s="341"/>
      <c r="H130" s="339"/>
      <c r="I130" s="339"/>
      <c r="J130" s="339"/>
      <c r="K130" s="140"/>
    </row>
    <row r="131" spans="1:12" ht="15" customHeight="1" x14ac:dyDescent="0.35">
      <c r="A131" s="122"/>
      <c r="B131" s="143"/>
      <c r="C131" s="341"/>
      <c r="D131" s="341"/>
      <c r="E131" s="341"/>
      <c r="F131" s="341"/>
      <c r="G131" s="341"/>
      <c r="H131" s="339"/>
      <c r="I131" s="339"/>
      <c r="J131" s="339"/>
      <c r="K131" s="140"/>
    </row>
    <row r="132" spans="1:12" ht="15" customHeight="1" x14ac:dyDescent="0.35">
      <c r="A132" s="122"/>
      <c r="B132" s="143"/>
      <c r="C132" s="341"/>
      <c r="D132" s="341"/>
      <c r="E132" s="341"/>
      <c r="F132" s="341"/>
      <c r="G132" s="341"/>
      <c r="H132" s="339"/>
      <c r="I132" s="339"/>
      <c r="J132" s="339"/>
      <c r="K132" s="140"/>
    </row>
    <row r="133" spans="1:12" ht="15" customHeight="1" x14ac:dyDescent="0.35">
      <c r="A133" s="122"/>
      <c r="B133" s="143"/>
      <c r="C133" s="341"/>
      <c r="D133" s="341"/>
      <c r="E133" s="341"/>
      <c r="F133" s="341"/>
      <c r="G133" s="341"/>
      <c r="H133" s="339"/>
      <c r="I133" s="339"/>
      <c r="J133" s="339"/>
      <c r="K133" s="140"/>
    </row>
    <row r="134" spans="1:12" ht="13" x14ac:dyDescent="0.3">
      <c r="B134" s="341"/>
      <c r="C134" s="11"/>
      <c r="D134" s="11"/>
      <c r="E134" s="11"/>
      <c r="F134" s="11"/>
      <c r="G134" s="11"/>
      <c r="H134" s="11"/>
    </row>
    <row r="135" spans="1:12" ht="13" x14ac:dyDescent="0.3">
      <c r="B135" s="189"/>
      <c r="C135" s="190"/>
      <c r="D135" s="504"/>
      <c r="E135" s="504"/>
      <c r="F135" s="191"/>
      <c r="G135" s="7"/>
      <c r="H135" s="7"/>
      <c r="I135" s="121"/>
      <c r="J135" s="121"/>
      <c r="K135" s="126"/>
      <c r="L135" s="121"/>
    </row>
    <row r="136" spans="1:12" ht="15.75" customHeight="1" x14ac:dyDescent="0.3">
      <c r="B136" s="192"/>
      <c r="C136" s="193"/>
      <c r="D136" s="480"/>
      <c r="E136" s="480"/>
      <c r="F136" s="129"/>
      <c r="G136" s="129"/>
      <c r="H136" s="129"/>
      <c r="I136" s="8"/>
      <c r="J136" s="121"/>
      <c r="K136" s="121"/>
      <c r="L136" s="121"/>
    </row>
    <row r="137" spans="1:12" ht="15.75" customHeight="1" x14ac:dyDescent="0.3">
      <c r="B137" s="192"/>
      <c r="C137" s="193"/>
      <c r="D137" s="480"/>
      <c r="E137" s="480"/>
      <c r="F137" s="194"/>
      <c r="G137" s="5"/>
      <c r="H137" s="5"/>
      <c r="I137" s="121"/>
      <c r="J137" s="121"/>
      <c r="K137" s="121"/>
      <c r="L137" s="121"/>
    </row>
    <row r="138" spans="1:12" ht="15.75" customHeight="1" x14ac:dyDescent="0.3">
      <c r="B138" s="123"/>
      <c r="C138" s="137"/>
      <c r="D138" s="137"/>
      <c r="E138" s="137"/>
      <c r="F138" s="137"/>
      <c r="G138" s="137"/>
      <c r="H138" s="137"/>
      <c r="I138" s="11"/>
      <c r="J138" s="121"/>
      <c r="K138" s="16"/>
      <c r="L138" s="121"/>
    </row>
    <row r="139" spans="1:12" ht="15.75" customHeight="1" x14ac:dyDescent="0.3">
      <c r="A139" s="122"/>
      <c r="B139" s="123"/>
      <c r="C139" s="138"/>
      <c r="D139" s="138"/>
      <c r="E139" s="138"/>
      <c r="F139" s="138"/>
      <c r="G139" s="138"/>
      <c r="H139" s="138"/>
      <c r="I139" s="11"/>
      <c r="J139" s="121"/>
      <c r="K139" s="23"/>
      <c r="L139" s="121"/>
    </row>
    <row r="140" spans="1:12" ht="15.75" customHeight="1" x14ac:dyDescent="0.3">
      <c r="B140" s="127"/>
      <c r="C140" s="138"/>
      <c r="D140" s="138"/>
      <c r="E140" s="138"/>
      <c r="F140" s="138"/>
      <c r="G140" s="138"/>
      <c r="H140" s="138"/>
      <c r="I140" s="11"/>
      <c r="J140" s="121"/>
      <c r="K140" s="121"/>
      <c r="L140" s="8"/>
    </row>
    <row r="141" spans="1:12" ht="15.75" customHeight="1" x14ac:dyDescent="0.3">
      <c r="B141" s="337"/>
      <c r="C141" s="13"/>
      <c r="D141" s="13"/>
      <c r="E141" s="13"/>
      <c r="F141" s="13"/>
      <c r="G141" s="13"/>
      <c r="H141" s="13"/>
      <c r="I141" s="206"/>
      <c r="J141" s="121"/>
      <c r="K141" s="121"/>
      <c r="L141" s="6"/>
    </row>
    <row r="142" spans="1:12" ht="15.75" customHeight="1" x14ac:dyDescent="0.3">
      <c r="B142" s="127"/>
      <c r="C142" s="121"/>
      <c r="D142" s="121"/>
      <c r="E142" s="121"/>
      <c r="F142" s="121"/>
      <c r="G142" s="121"/>
      <c r="H142" s="121"/>
      <c r="I142" s="206"/>
      <c r="J142" s="121"/>
      <c r="K142" s="121"/>
      <c r="L142" s="6"/>
    </row>
    <row r="143" spans="1:12" ht="15.75" customHeight="1" x14ac:dyDescent="0.3">
      <c r="B143" s="127"/>
      <c r="C143" s="13"/>
      <c r="D143" s="13"/>
      <c r="E143" s="13"/>
      <c r="F143" s="13"/>
      <c r="G143" s="13"/>
      <c r="H143" s="13"/>
      <c r="I143" s="206"/>
      <c r="J143" s="121"/>
      <c r="K143" s="14"/>
      <c r="L143" s="16"/>
    </row>
    <row r="144" spans="1:12" ht="15.75" customHeight="1" x14ac:dyDescent="0.3">
      <c r="B144" s="127"/>
      <c r="C144" s="13"/>
      <c r="D144" s="13"/>
      <c r="E144" s="13"/>
      <c r="F144" s="13"/>
      <c r="G144" s="13"/>
      <c r="H144" s="13"/>
      <c r="I144" s="206"/>
      <c r="J144" s="118"/>
      <c r="K144" s="14"/>
      <c r="L144" s="7"/>
    </row>
    <row r="145" spans="2:9" ht="15.75" customHeight="1" x14ac:dyDescent="0.3">
      <c r="B145" s="206"/>
      <c r="C145" s="13"/>
      <c r="D145" s="13"/>
      <c r="E145" s="13"/>
      <c r="F145" s="13"/>
      <c r="G145" s="13"/>
      <c r="H145" s="13"/>
      <c r="I145" s="206"/>
    </row>
  </sheetData>
  <sheetProtection algorithmName="SHA-512" hashValue="huaiNZUgvmg+CjixRJN/PtHkCNy3H6ch24XR/qJ+qDUq+p7mN8x3tCKX8LReyoIrkKOewtiDKT089AS7MNndPg==" saltValue="wunFdARNOVPnPyVfGpgrB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L143:L144">
    <cfRule type="expression" dxfId="41" priority="41">
      <formula>$J$142="No"</formula>
    </cfRule>
  </conditionalFormatting>
  <conditionalFormatting sqref="E58">
    <cfRule type="cellIs" dxfId="40" priority="38" operator="greaterThan">
      <formula>0</formula>
    </cfRule>
    <cfRule type="cellIs" dxfId="39" priority="39" operator="greaterThan">
      <formula>0</formula>
    </cfRule>
    <cfRule type="containsErrors" dxfId="38" priority="40">
      <formula>ISERROR(E58)</formula>
    </cfRule>
  </conditionalFormatting>
  <conditionalFormatting sqref="F55">
    <cfRule type="containsErrors" dxfId="37" priority="37">
      <formula>ISERROR(F55)</formula>
    </cfRule>
    <cfRule type="containsBlanks" dxfId="36" priority="42">
      <formula>LEN(TRIM(F55))=0</formula>
    </cfRule>
  </conditionalFormatting>
  <conditionalFormatting sqref="I11:K20 B52:B53">
    <cfRule type="containsBlanks" dxfId="35" priority="34">
      <formula>LEN(TRIM(B11))=0</formula>
    </cfRule>
  </conditionalFormatting>
  <conditionalFormatting sqref="B74:B75">
    <cfRule type="containsBlanks" dxfId="34" priority="36">
      <formula>LEN(TRIM(B74))=0</formula>
    </cfRule>
  </conditionalFormatting>
  <conditionalFormatting sqref="B79:B80">
    <cfRule type="containsBlanks" dxfId="33" priority="35">
      <formula>LEN(TRIM(B79))=0</formula>
    </cfRule>
  </conditionalFormatting>
  <conditionalFormatting sqref="I29:K38">
    <cfRule type="containsBlanks" dxfId="32" priority="33">
      <formula>LEN(TRIM(I29))=0</formula>
    </cfRule>
  </conditionalFormatting>
  <conditionalFormatting sqref="B99:B101">
    <cfRule type="containsBlanks" dxfId="31" priority="32">
      <formula>LEN(TRIM(B99))=0</formula>
    </cfRule>
  </conditionalFormatting>
  <conditionalFormatting sqref="F100">
    <cfRule type="containsBlanks" dxfId="30" priority="31">
      <formula>LEN(TRIM(F100))=0</formula>
    </cfRule>
  </conditionalFormatting>
  <conditionalFormatting sqref="B104:B105">
    <cfRule type="containsBlanks" dxfId="29" priority="30">
      <formula>LEN(TRIM(B104))=0</formula>
    </cfRule>
  </conditionalFormatting>
  <conditionalFormatting sqref="F47">
    <cfRule type="containsBlanks" dxfId="28" priority="29">
      <formula>LEN(TRIM(F47))=0</formula>
    </cfRule>
  </conditionalFormatting>
  <conditionalFormatting sqref="F52:F53">
    <cfRule type="containsBlanks" dxfId="27" priority="28">
      <formula>LEN(TRIM(F52))=0</formula>
    </cfRule>
  </conditionalFormatting>
  <conditionalFormatting sqref="B8:H8">
    <cfRule type="containsBlanks" dxfId="26" priority="27">
      <formula>LEN(TRIM(B8))=0</formula>
    </cfRule>
  </conditionalFormatting>
  <conditionalFormatting sqref="B11:B13">
    <cfRule type="containsBlanks" dxfId="25" priority="26">
      <formula>LEN(TRIM(B11))=0</formula>
    </cfRule>
  </conditionalFormatting>
  <conditionalFormatting sqref="F11:F12">
    <cfRule type="containsBlanks" dxfId="24" priority="25">
      <formula>LEN(TRIM(F11))=0</formula>
    </cfRule>
  </conditionalFormatting>
  <conditionalFormatting sqref="F14:F16">
    <cfRule type="containsBlanks" dxfId="23" priority="24">
      <formula>LEN(TRIM(F14))=0</formula>
    </cfRule>
  </conditionalFormatting>
  <conditionalFormatting sqref="B19">
    <cfRule type="containsBlanks" dxfId="22" priority="23">
      <formula>LEN(TRIM(B19))=0</formula>
    </cfRule>
  </conditionalFormatting>
  <conditionalFormatting sqref="B26:H26">
    <cfRule type="containsBlanks" dxfId="21" priority="22">
      <formula>LEN(TRIM(B26))=0</formula>
    </cfRule>
  </conditionalFormatting>
  <conditionalFormatting sqref="B29:B31">
    <cfRule type="containsBlanks" dxfId="20" priority="21">
      <formula>LEN(TRIM(B29))=0</formula>
    </cfRule>
  </conditionalFormatting>
  <conditionalFormatting sqref="F29:F30">
    <cfRule type="containsBlanks" dxfId="19" priority="20">
      <formula>LEN(TRIM(F29))=0</formula>
    </cfRule>
  </conditionalFormatting>
  <conditionalFormatting sqref="F32:F34">
    <cfRule type="containsBlanks" dxfId="18" priority="19">
      <formula>LEN(TRIM(F32))=0</formula>
    </cfRule>
  </conditionalFormatting>
  <conditionalFormatting sqref="B37">
    <cfRule type="containsBlanks" dxfId="17" priority="18">
      <formula>LEN(TRIM(B37))=0</formula>
    </cfRule>
  </conditionalFormatting>
  <conditionalFormatting sqref="F50">
    <cfRule type="containsBlanks" dxfId="16" priority="17">
      <formula>LEN(TRIM(F50))=0</formula>
    </cfRule>
  </conditionalFormatting>
  <conditionalFormatting sqref="F51">
    <cfRule type="containsBlanks" dxfId="15" priority="16">
      <formula>LEN(TRIM(F51))=0</formula>
    </cfRule>
  </conditionalFormatting>
  <conditionalFormatting sqref="B97">
    <cfRule type="containsErrors" dxfId="14" priority="15">
      <formula>ISERROR(B97)</formula>
    </cfRule>
  </conditionalFormatting>
  <conditionalFormatting sqref="B50">
    <cfRule type="containsBlanks" dxfId="13" priority="14">
      <formula>LEN(TRIM(B50))=0</formula>
    </cfRule>
  </conditionalFormatting>
  <conditionalFormatting sqref="B51">
    <cfRule type="containsBlanks" dxfId="12" priority="13">
      <formula>LEN(TRIM(B51))=0</formula>
    </cfRule>
  </conditionalFormatting>
  <conditionalFormatting sqref="B85">
    <cfRule type="containsBlanks" dxfId="11" priority="12">
      <formula>LEN(TRIM(B85))=0</formula>
    </cfRule>
  </conditionalFormatting>
  <conditionalFormatting sqref="B86">
    <cfRule type="containsBlanks" dxfId="10" priority="11">
      <formula>LEN(TRIM(B86))=0</formula>
    </cfRule>
  </conditionalFormatting>
  <conditionalFormatting sqref="B87">
    <cfRule type="containsBlanks" dxfId="9" priority="10">
      <formula>LEN(TRIM(B87))=0</formula>
    </cfRule>
  </conditionalFormatting>
  <conditionalFormatting sqref="B90">
    <cfRule type="containsBlanks" dxfId="8" priority="9">
      <formula>LEN(TRIM(B90))=0</formula>
    </cfRule>
  </conditionalFormatting>
  <conditionalFormatting sqref="B91">
    <cfRule type="containsBlanks" dxfId="7" priority="8">
      <formula>LEN(TRIM(B91))=0</formula>
    </cfRule>
  </conditionalFormatting>
  <conditionalFormatting sqref="B92">
    <cfRule type="containsBlanks" dxfId="6" priority="7">
      <formula>LEN(TRIM(B92))=0</formula>
    </cfRule>
  </conditionalFormatting>
  <conditionalFormatting sqref="B55">
    <cfRule type="cellIs" dxfId="5" priority="6" operator="greaterThan">
      <formula>0</formula>
    </cfRule>
  </conditionalFormatting>
  <conditionalFormatting sqref="I48:K59">
    <cfRule type="containsBlanks" dxfId="4" priority="5">
      <formula>LEN(TRIM(I48))=0</formula>
    </cfRule>
  </conditionalFormatting>
  <conditionalFormatting sqref="F75">
    <cfRule type="containsBlanks" dxfId="3" priority="4">
      <formula>LEN(TRIM(F75))=0</formula>
    </cfRule>
  </conditionalFormatting>
  <conditionalFormatting sqref="F80">
    <cfRule type="containsBlanks" dxfId="2" priority="3">
      <formula>LEN(TRIM(F80))=0</formula>
    </cfRule>
  </conditionalFormatting>
  <conditionalFormatting sqref="F85">
    <cfRule type="containsBlanks" dxfId="1" priority="2">
      <formula>LEN(TRIM(F85))=0</formula>
    </cfRule>
  </conditionalFormatting>
  <conditionalFormatting sqref="F105">
    <cfRule type="containsBlanks" dxfId="0" priority="1">
      <formula>LEN(TRIM(F105))=0</formula>
    </cfRule>
  </conditionalFormatting>
  <dataValidations xWindow="368" yWindow="746" count="13">
    <dataValidation type="list" allowBlank="1" showInputMessage="1" showErrorMessage="1" sqref="L5" xr:uid="{3EDA3F8F-BAFD-4B04-87AD-A8795E8A36F0}">
      <formula1>"2014, 2015"</formula1>
    </dataValidation>
    <dataValidation type="list" allowBlank="1" showInputMessage="1" showErrorMessage="1" sqref="F30 F12" xr:uid="{AC9A6314-90ED-42E4-9FF8-309822218932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42425C2E-C5FC-4320-B3DE-3D1A69A97D6B}">
      <formula1>6</formula1>
    </dataValidation>
    <dataValidation type="textLength" operator="lessThanOrEqual" allowBlank="1" showInputMessage="1" showErrorMessage="1" sqref="B96" xr:uid="{FEFA96AE-D205-4BE5-BD78-2A3BEE262FA9}">
      <formula1>8</formula1>
    </dataValidation>
    <dataValidation type="list" allowBlank="1" showInputMessage="1" showErrorMessage="1" sqref="F47" xr:uid="{8B95F6D2-DC99-406E-9A13-BE87233302A1}">
      <formula1>"Yes,No"</formula1>
    </dataValidation>
    <dataValidation type="decimal" operator="greaterThan" allowBlank="1" showInputMessage="1" showErrorMessage="1" sqref="B74 B104 B99 B79 B85:B86" xr:uid="{0732AD97-6A3B-4470-9536-BB0181A002F1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AB7A03B9-FBF4-4E7E-9671-BDE3D989B4ED}">
      <formula1>6</formula1>
    </dataValidation>
    <dataValidation allowBlank="1" showInputMessage="1" showErrorMessage="1" prompt="Enter ALL YTD gross income + YTD OT/Bonus/Commission/Tips + YTD Other Income." sqref="B13" xr:uid="{75699C36-F912-4E8B-888A-D7FDCC203B88}"/>
    <dataValidation allowBlank="1" showInputMessage="1" showErrorMessage="1" prompt="Enter all income NOT included in &quot;Base Wages&quot; (i.e. overtime, bonus, commission, tips, etc.)." sqref="B19 B37" xr:uid="{E377B51D-4EFF-409B-B60A-2E5BD6458EEC}"/>
    <dataValidation allowBlank="1" showInputMessage="1" showErrorMessage="1" prompt="If a range of hours is indicated, enter the high end of the range." sqref="F15 F33" xr:uid="{EF5B22F4-9642-4AB8-84EB-F4C4A75909B5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9A6702D-838C-4313-992F-AE80CA961431}">
      <formula1>6</formula1>
    </dataValidation>
    <dataValidation allowBlank="1" showInputMessage="1" showErrorMessage="1" prompt="Enter ALL YTD gross income + YTD OT/Bonus/Commission/Tips + YTD other income." sqref="B31" xr:uid="{2E14F874-5AB4-4C98-BD27-99178AB8FC5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A21F854C-9D67-43CC-AB76-1D762F228B72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D80"/>
  <sheetViews>
    <sheetView topLeftCell="A58" workbookViewId="0">
      <selection activeCell="B80" sqref="B80"/>
    </sheetView>
  </sheetViews>
  <sheetFormatPr defaultRowHeight="15.5" x14ac:dyDescent="0.35"/>
  <cols>
    <col min="1" max="1" width="28.58203125" customWidth="1"/>
    <col min="2" max="2" width="12.58203125" customWidth="1"/>
  </cols>
  <sheetData>
    <row r="1" spans="1:4" x14ac:dyDescent="0.35">
      <c r="A1" t="s">
        <v>61</v>
      </c>
      <c r="B1" s="203" t="str">
        <f>Household_Summary!C14</f>
        <v/>
      </c>
      <c r="D1" t="s">
        <v>148</v>
      </c>
    </row>
    <row r="2" spans="1:4" x14ac:dyDescent="0.35">
      <c r="A2" t="s">
        <v>62</v>
      </c>
      <c r="B2" s="197" t="str">
        <f>Household_Summary!E14</f>
        <v>Head of Household</v>
      </c>
    </row>
    <row r="3" spans="1:4" x14ac:dyDescent="0.35">
      <c r="A3" t="s">
        <v>63</v>
      </c>
      <c r="B3" s="196">
        <f>Household_Summary!G14</f>
        <v>0</v>
      </c>
    </row>
    <row r="4" spans="1:4" x14ac:dyDescent="0.35">
      <c r="A4" t="s">
        <v>64</v>
      </c>
      <c r="B4" s="197" t="str">
        <f>Household_Summary!H14</f>
        <v/>
      </c>
    </row>
    <row r="5" spans="1:4" x14ac:dyDescent="0.35">
      <c r="A5" t="s">
        <v>65</v>
      </c>
      <c r="B5" s="198">
        <f>Household_Summary!F35</f>
        <v>0</v>
      </c>
    </row>
    <row r="6" spans="1:4" x14ac:dyDescent="0.35">
      <c r="A6" t="s">
        <v>66</v>
      </c>
      <c r="B6" s="203">
        <f>Household_Summary!C15</f>
        <v>0</v>
      </c>
      <c r="D6" t="s">
        <v>149</v>
      </c>
    </row>
    <row r="7" spans="1:4" x14ac:dyDescent="0.35">
      <c r="A7" t="s">
        <v>67</v>
      </c>
      <c r="B7" s="197">
        <f>Household_Summary!E15</f>
        <v>0</v>
      </c>
    </row>
    <row r="8" spans="1:4" x14ac:dyDescent="0.35">
      <c r="A8" t="s">
        <v>68</v>
      </c>
      <c r="B8" s="196">
        <f>Household_Summary!G15</f>
        <v>0</v>
      </c>
    </row>
    <row r="9" spans="1:4" x14ac:dyDescent="0.35">
      <c r="A9" t="s">
        <v>69</v>
      </c>
      <c r="B9" s="197" t="str">
        <f>Household_Summary!H15</f>
        <v/>
      </c>
    </row>
    <row r="10" spans="1:4" x14ac:dyDescent="0.35">
      <c r="A10" t="s">
        <v>70</v>
      </c>
      <c r="B10" s="198">
        <f>Household_Summary!F36</f>
        <v>0</v>
      </c>
    </row>
    <row r="11" spans="1:4" x14ac:dyDescent="0.35">
      <c r="A11" t="s">
        <v>71</v>
      </c>
      <c r="B11" s="203">
        <f>Household_Summary!C16</f>
        <v>0</v>
      </c>
      <c r="D11" t="s">
        <v>150</v>
      </c>
    </row>
    <row r="12" spans="1:4" x14ac:dyDescent="0.35">
      <c r="A12" t="s">
        <v>72</v>
      </c>
      <c r="B12" s="197">
        <f>Household_Summary!E16</f>
        <v>0</v>
      </c>
    </row>
    <row r="13" spans="1:4" x14ac:dyDescent="0.35">
      <c r="A13" t="s">
        <v>73</v>
      </c>
      <c r="B13" s="196">
        <f>Household_Summary!G16</f>
        <v>0</v>
      </c>
    </row>
    <row r="14" spans="1:4" x14ac:dyDescent="0.35">
      <c r="A14" t="s">
        <v>74</v>
      </c>
      <c r="B14" s="197" t="str">
        <f>Household_Summary!H16</f>
        <v/>
      </c>
    </row>
    <row r="15" spans="1:4" x14ac:dyDescent="0.35">
      <c r="A15" t="s">
        <v>75</v>
      </c>
      <c r="B15" s="198">
        <f>Household_Summary!F37</f>
        <v>0</v>
      </c>
    </row>
    <row r="16" spans="1:4" x14ac:dyDescent="0.35">
      <c r="A16" t="s">
        <v>76</v>
      </c>
      <c r="B16" s="203">
        <f>Household_Summary!C17</f>
        <v>0</v>
      </c>
      <c r="D16" t="s">
        <v>151</v>
      </c>
    </row>
    <row r="17" spans="1:4" x14ac:dyDescent="0.35">
      <c r="A17" t="s">
        <v>77</v>
      </c>
      <c r="B17" s="197">
        <f>Household_Summary!E17</f>
        <v>0</v>
      </c>
    </row>
    <row r="18" spans="1:4" x14ac:dyDescent="0.35">
      <c r="A18" t="s">
        <v>78</v>
      </c>
      <c r="B18" s="196">
        <f>Household_Summary!G17</f>
        <v>0</v>
      </c>
    </row>
    <row r="19" spans="1:4" x14ac:dyDescent="0.35">
      <c r="A19" t="s">
        <v>79</v>
      </c>
      <c r="B19" s="197" t="str">
        <f>Household_Summary!H17</f>
        <v/>
      </c>
    </row>
    <row r="20" spans="1:4" x14ac:dyDescent="0.35">
      <c r="A20" t="s">
        <v>80</v>
      </c>
      <c r="B20" s="198">
        <f>Household_Summary!F38</f>
        <v>0</v>
      </c>
    </row>
    <row r="21" spans="1:4" x14ac:dyDescent="0.35">
      <c r="A21" t="s">
        <v>81</v>
      </c>
      <c r="B21" s="203">
        <f>Household_Summary!C18</f>
        <v>0</v>
      </c>
      <c r="D21" t="s">
        <v>152</v>
      </c>
    </row>
    <row r="22" spans="1:4" x14ac:dyDescent="0.35">
      <c r="A22" t="s">
        <v>82</v>
      </c>
      <c r="B22" s="197">
        <f>Household_Summary!E18</f>
        <v>0</v>
      </c>
    </row>
    <row r="23" spans="1:4" x14ac:dyDescent="0.35">
      <c r="A23" t="s">
        <v>83</v>
      </c>
      <c r="B23" s="199">
        <f>Household_Summary!G18</f>
        <v>0</v>
      </c>
    </row>
    <row r="24" spans="1:4" x14ac:dyDescent="0.35">
      <c r="A24" t="s">
        <v>84</v>
      </c>
      <c r="B24" s="200" t="str">
        <f>Household_Summary!H18</f>
        <v/>
      </c>
    </row>
    <row r="25" spans="1:4" x14ac:dyDescent="0.35">
      <c r="A25" t="s">
        <v>85</v>
      </c>
      <c r="B25" s="201">
        <f>Household_Summary!F39</f>
        <v>0</v>
      </c>
    </row>
    <row r="26" spans="1:4" x14ac:dyDescent="0.35">
      <c r="A26" t="s">
        <v>86</v>
      </c>
      <c r="B26" s="203">
        <f>Household_Summary!C19</f>
        <v>0</v>
      </c>
      <c r="D26" t="s">
        <v>153</v>
      </c>
    </row>
    <row r="27" spans="1:4" x14ac:dyDescent="0.35">
      <c r="A27" t="s">
        <v>87</v>
      </c>
      <c r="B27" s="197">
        <f>Household_Summary!E19</f>
        <v>0</v>
      </c>
    </row>
    <row r="28" spans="1:4" x14ac:dyDescent="0.35">
      <c r="A28" t="s">
        <v>88</v>
      </c>
      <c r="B28" s="199">
        <f>Household_Summary!G19</f>
        <v>0</v>
      </c>
    </row>
    <row r="29" spans="1:4" x14ac:dyDescent="0.35">
      <c r="A29" t="s">
        <v>89</v>
      </c>
      <c r="B29" s="197" t="str">
        <f>Household_Summary!H19</f>
        <v/>
      </c>
    </row>
    <row r="30" spans="1:4" x14ac:dyDescent="0.35">
      <c r="A30" t="s">
        <v>90</v>
      </c>
      <c r="B30" s="201">
        <f>Household_Summary!F40</f>
        <v>0</v>
      </c>
    </row>
    <row r="31" spans="1:4" x14ac:dyDescent="0.35">
      <c r="A31" t="s">
        <v>91</v>
      </c>
      <c r="B31" s="203">
        <f>Household_Summary!C20</f>
        <v>0</v>
      </c>
      <c r="D31" t="s">
        <v>154</v>
      </c>
    </row>
    <row r="32" spans="1:4" x14ac:dyDescent="0.35">
      <c r="A32" t="s">
        <v>92</v>
      </c>
      <c r="B32" s="197">
        <f>Household_Summary!E20</f>
        <v>0</v>
      </c>
    </row>
    <row r="33" spans="1:4" x14ac:dyDescent="0.35">
      <c r="A33" t="s">
        <v>93</v>
      </c>
      <c r="B33" s="199">
        <f>Household_Summary!G20</f>
        <v>0</v>
      </c>
    </row>
    <row r="34" spans="1:4" x14ac:dyDescent="0.35">
      <c r="A34" t="s">
        <v>94</v>
      </c>
      <c r="B34" s="197" t="str">
        <f>Household_Summary!H20</f>
        <v/>
      </c>
    </row>
    <row r="35" spans="1:4" x14ac:dyDescent="0.35">
      <c r="A35" t="s">
        <v>95</v>
      </c>
      <c r="B35" s="201">
        <f>Household_Summary!F41</f>
        <v>0</v>
      </c>
    </row>
    <row r="36" spans="1:4" x14ac:dyDescent="0.35">
      <c r="A36" t="s">
        <v>96</v>
      </c>
      <c r="B36" s="203">
        <f>Household_Summary!C21</f>
        <v>0</v>
      </c>
      <c r="D36" t="s">
        <v>155</v>
      </c>
    </row>
    <row r="37" spans="1:4" x14ac:dyDescent="0.35">
      <c r="A37" t="s">
        <v>97</v>
      </c>
      <c r="B37" s="197">
        <f>Household_Summary!E21</f>
        <v>0</v>
      </c>
    </row>
    <row r="38" spans="1:4" x14ac:dyDescent="0.35">
      <c r="A38" t="s">
        <v>98</v>
      </c>
      <c r="B38" s="199">
        <f>Household_Summary!G21</f>
        <v>0</v>
      </c>
    </row>
    <row r="39" spans="1:4" x14ac:dyDescent="0.35">
      <c r="A39" t="s">
        <v>99</v>
      </c>
      <c r="B39" s="197" t="str">
        <f>Household_Summary!H21</f>
        <v/>
      </c>
    </row>
    <row r="40" spans="1:4" x14ac:dyDescent="0.35">
      <c r="A40" t="s">
        <v>100</v>
      </c>
      <c r="B40" s="201">
        <f>Household_Summary!F42</f>
        <v>0</v>
      </c>
    </row>
    <row r="41" spans="1:4" x14ac:dyDescent="0.35">
      <c r="A41" t="s">
        <v>101</v>
      </c>
      <c r="B41" s="203">
        <f>Household_Summary!C22</f>
        <v>0</v>
      </c>
      <c r="D41" t="s">
        <v>156</v>
      </c>
    </row>
    <row r="42" spans="1:4" x14ac:dyDescent="0.35">
      <c r="A42" t="s">
        <v>102</v>
      </c>
      <c r="B42" s="197">
        <f>Household_Summary!E22</f>
        <v>0</v>
      </c>
    </row>
    <row r="43" spans="1:4" x14ac:dyDescent="0.35">
      <c r="A43" t="s">
        <v>103</v>
      </c>
      <c r="B43" s="199">
        <f>Household_Summary!G22</f>
        <v>0</v>
      </c>
    </row>
    <row r="44" spans="1:4" x14ac:dyDescent="0.35">
      <c r="A44" t="s">
        <v>104</v>
      </c>
      <c r="B44" s="197" t="str">
        <f>Household_Summary!H22</f>
        <v/>
      </c>
    </row>
    <row r="45" spans="1:4" x14ac:dyDescent="0.35">
      <c r="A45" t="s">
        <v>105</v>
      </c>
      <c r="B45" s="201">
        <f>Household_Summary!F43</f>
        <v>0</v>
      </c>
    </row>
    <row r="46" spans="1:4" x14ac:dyDescent="0.35">
      <c r="A46" t="s">
        <v>106</v>
      </c>
      <c r="B46" s="203">
        <f>Household_Summary!C23</f>
        <v>0</v>
      </c>
      <c r="D46" t="s">
        <v>157</v>
      </c>
    </row>
    <row r="47" spans="1:4" x14ac:dyDescent="0.35">
      <c r="A47" t="s">
        <v>107</v>
      </c>
      <c r="B47" s="197">
        <f>Household_Summary!E23</f>
        <v>0</v>
      </c>
    </row>
    <row r="48" spans="1:4" x14ac:dyDescent="0.35">
      <c r="A48" t="s">
        <v>108</v>
      </c>
      <c r="B48" s="199">
        <f>Household_Summary!G23</f>
        <v>0</v>
      </c>
    </row>
    <row r="49" spans="1:4" x14ac:dyDescent="0.35">
      <c r="A49" t="s">
        <v>109</v>
      </c>
      <c r="B49" s="197" t="str">
        <f>Household_Summary!H23</f>
        <v/>
      </c>
    </row>
    <row r="50" spans="1:4" x14ac:dyDescent="0.35">
      <c r="A50" t="s">
        <v>110</v>
      </c>
      <c r="B50" s="201">
        <f>Household_Summary!F44</f>
        <v>0</v>
      </c>
    </row>
    <row r="51" spans="1:4" x14ac:dyDescent="0.35">
      <c r="A51" t="s">
        <v>111</v>
      </c>
      <c r="B51" s="207">
        <f>Household_Summary!C24</f>
        <v>0</v>
      </c>
      <c r="D51" t="s">
        <v>158</v>
      </c>
    </row>
    <row r="52" spans="1:4" x14ac:dyDescent="0.35">
      <c r="A52" t="s">
        <v>112</v>
      </c>
      <c r="B52" s="197">
        <f>Household_Summary!E24</f>
        <v>0</v>
      </c>
    </row>
    <row r="53" spans="1:4" x14ac:dyDescent="0.35">
      <c r="A53" t="s">
        <v>113</v>
      </c>
      <c r="B53" s="199">
        <f>Household_Summary!G24</f>
        <v>0</v>
      </c>
    </row>
    <row r="54" spans="1:4" x14ac:dyDescent="0.35">
      <c r="A54" t="s">
        <v>114</v>
      </c>
      <c r="B54" s="197" t="str">
        <f>Household_Summary!H24</f>
        <v/>
      </c>
    </row>
    <row r="55" spans="1:4" x14ac:dyDescent="0.35">
      <c r="A55" t="s">
        <v>115</v>
      </c>
      <c r="B55" s="201">
        <f>Household_Summary!F45</f>
        <v>0</v>
      </c>
    </row>
    <row r="56" spans="1:4" x14ac:dyDescent="0.35">
      <c r="A56" t="s">
        <v>116</v>
      </c>
      <c r="B56" s="197">
        <f>Household_Summary!C25</f>
        <v>0</v>
      </c>
      <c r="D56" t="s">
        <v>159</v>
      </c>
    </row>
    <row r="57" spans="1:4" x14ac:dyDescent="0.35">
      <c r="A57" t="s">
        <v>117</v>
      </c>
      <c r="B57" s="197">
        <f>Household_Summary!E25</f>
        <v>0</v>
      </c>
    </row>
    <row r="58" spans="1:4" x14ac:dyDescent="0.35">
      <c r="A58" t="s">
        <v>118</v>
      </c>
      <c r="B58" s="199">
        <f>Household_Summary!G25</f>
        <v>0</v>
      </c>
    </row>
    <row r="59" spans="1:4" x14ac:dyDescent="0.35">
      <c r="A59" t="s">
        <v>119</v>
      </c>
      <c r="B59" s="197" t="str">
        <f>Household_Summary!H25</f>
        <v/>
      </c>
    </row>
    <row r="60" spans="1:4" x14ac:dyDescent="0.35">
      <c r="A60" t="s">
        <v>120</v>
      </c>
      <c r="B60" s="201">
        <f>Household_Summary!F46</f>
        <v>0</v>
      </c>
    </row>
    <row r="61" spans="1:4" x14ac:dyDescent="0.35">
      <c r="A61" t="s">
        <v>121</v>
      </c>
      <c r="B61" s="197">
        <f>Household_Summary!C26</f>
        <v>0</v>
      </c>
      <c r="D61" t="s">
        <v>160</v>
      </c>
    </row>
    <row r="62" spans="1:4" x14ac:dyDescent="0.35">
      <c r="A62" t="s">
        <v>122</v>
      </c>
      <c r="B62" s="197">
        <f>Household_Summary!E26</f>
        <v>0</v>
      </c>
    </row>
    <row r="63" spans="1:4" x14ac:dyDescent="0.35">
      <c r="A63" t="s">
        <v>123</v>
      </c>
      <c r="B63" s="199">
        <f>Household_Summary!G26</f>
        <v>0</v>
      </c>
    </row>
    <row r="64" spans="1:4" x14ac:dyDescent="0.35">
      <c r="A64" t="s">
        <v>124</v>
      </c>
      <c r="B64" s="197" t="str">
        <f>Household_Summary!H26</f>
        <v/>
      </c>
    </row>
    <row r="65" spans="1:4" x14ac:dyDescent="0.35">
      <c r="A65" t="s">
        <v>125</v>
      </c>
      <c r="B65" s="201">
        <f>Household_Summary!F47</f>
        <v>0</v>
      </c>
    </row>
    <row r="66" spans="1:4" x14ac:dyDescent="0.35">
      <c r="A66" t="s">
        <v>126</v>
      </c>
      <c r="B66" s="197">
        <f>Household_Summary!C27</f>
        <v>0</v>
      </c>
      <c r="D66" t="s">
        <v>161</v>
      </c>
    </row>
    <row r="67" spans="1:4" x14ac:dyDescent="0.35">
      <c r="A67" t="s">
        <v>127</v>
      </c>
      <c r="B67" s="197">
        <f>Household_Summary!E27</f>
        <v>0</v>
      </c>
    </row>
    <row r="68" spans="1:4" x14ac:dyDescent="0.35">
      <c r="A68" t="s">
        <v>128</v>
      </c>
      <c r="B68" s="199">
        <f>Household_Summary!G27</f>
        <v>0</v>
      </c>
    </row>
    <row r="69" spans="1:4" x14ac:dyDescent="0.35">
      <c r="A69" t="s">
        <v>129</v>
      </c>
      <c r="B69" s="197" t="str">
        <f>Household_Summary!H27</f>
        <v/>
      </c>
    </row>
    <row r="70" spans="1:4" x14ac:dyDescent="0.35">
      <c r="A70" t="s">
        <v>130</v>
      </c>
      <c r="B70" s="201">
        <f>Household_Summary!F48</f>
        <v>0</v>
      </c>
    </row>
    <row r="71" spans="1:4" x14ac:dyDescent="0.35">
      <c r="A71" t="s">
        <v>131</v>
      </c>
      <c r="B71" s="197">
        <f>Household_Summary!C28</f>
        <v>0</v>
      </c>
      <c r="D71" t="s">
        <v>162</v>
      </c>
    </row>
    <row r="72" spans="1:4" x14ac:dyDescent="0.35">
      <c r="A72" t="s">
        <v>132</v>
      </c>
      <c r="B72" s="197">
        <f>Household_Summary!E28</f>
        <v>0</v>
      </c>
    </row>
    <row r="73" spans="1:4" x14ac:dyDescent="0.35">
      <c r="A73" t="s">
        <v>133</v>
      </c>
      <c r="B73" s="199">
        <f>Household_Summary!G28</f>
        <v>0</v>
      </c>
    </row>
    <row r="74" spans="1:4" x14ac:dyDescent="0.35">
      <c r="A74" t="s">
        <v>134</v>
      </c>
      <c r="B74" s="197" t="str">
        <f>Household_Summary!H28</f>
        <v/>
      </c>
    </row>
    <row r="75" spans="1:4" x14ac:dyDescent="0.35">
      <c r="A75" t="s">
        <v>135</v>
      </c>
      <c r="B75" s="201">
        <f>Household_Summary!F49</f>
        <v>0</v>
      </c>
    </row>
    <row r="76" spans="1:4" x14ac:dyDescent="0.35">
      <c r="A76" t="s">
        <v>136</v>
      </c>
      <c r="B76" s="202">
        <f>Household_Income</f>
        <v>0</v>
      </c>
    </row>
    <row r="77" spans="1:4" x14ac:dyDescent="0.35">
      <c r="A77" t="s">
        <v>137</v>
      </c>
      <c r="B77" s="199">
        <f>Program_Enrollment_Date</f>
        <v>0</v>
      </c>
    </row>
    <row r="78" spans="1:4" x14ac:dyDescent="0.35">
      <c r="A78" t="s">
        <v>138</v>
      </c>
      <c r="B78" s="197">
        <f>Household_Summary!E31</f>
        <v>0</v>
      </c>
    </row>
    <row r="79" spans="1:4" x14ac:dyDescent="0.35">
      <c r="A79" t="s">
        <v>980</v>
      </c>
      <c r="B79" s="394">
        <f ca="1">ROUND(Percent_AMI*100,4)</f>
        <v>0</v>
      </c>
    </row>
    <row r="80" spans="1:4" x14ac:dyDescent="0.35">
      <c r="A80" t="s">
        <v>983</v>
      </c>
      <c r="B80" t="str">
        <f ca="1">IF(Household_Summary!C11&lt;=50%,"&lt;= 50% AMI",IF(AND(Household_Summary!C11&gt;50%,Household_Summary!C11&lt;=60%),"&gt; 50% and &lt;= 60% AMI",IF(AND(Household_Summary!C11&gt;60%,Household_Summary!C11&lt;=80%),"&gt; 60% and &lt;= 80% AMI","&gt; 80% AMI")))</f>
        <v>&lt;= 50% AMI</v>
      </c>
      <c r="D80" t="s">
        <v>984</v>
      </c>
    </row>
  </sheetData>
  <sheetProtection algorithmName="SHA-512" hashValue="0aLl0EzaAJccTQA7G3vfUfrOkku/MhoYN9hieOHTKbeC3Dzm9ecQ+0Vh8tdtM+XFKINLCV1TBUDMmpzmmBUasA==" saltValue="glhRzdLR8V9OFErgxEczzA==" spinCount="100000" sheet="1" selectLockedCells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C44"/>
  <sheetViews>
    <sheetView topLeftCell="A28" workbookViewId="0">
      <selection activeCell="C43" sqref="C43"/>
    </sheetView>
  </sheetViews>
  <sheetFormatPr defaultRowHeight="15.5" x14ac:dyDescent="0.35"/>
  <cols>
    <col min="1" max="1" width="9.83203125" bestFit="1" customWidth="1"/>
    <col min="2" max="2" width="32.5" customWidth="1"/>
    <col min="3" max="3" width="90.58203125" customWidth="1"/>
  </cols>
  <sheetData>
    <row r="1" spans="1:3" x14ac:dyDescent="0.35">
      <c r="A1" s="73" t="s">
        <v>4</v>
      </c>
      <c r="B1" s="73" t="s">
        <v>40</v>
      </c>
      <c r="C1" s="73" t="s">
        <v>41</v>
      </c>
    </row>
    <row r="2" spans="1:3" ht="29" x14ac:dyDescent="0.35">
      <c r="A2" s="223">
        <v>43104</v>
      </c>
      <c r="B2" s="224" t="s">
        <v>166</v>
      </c>
      <c r="C2" s="225" t="s">
        <v>167</v>
      </c>
    </row>
    <row r="3" spans="1:3" x14ac:dyDescent="0.35">
      <c r="A3" s="223">
        <v>43104</v>
      </c>
      <c r="B3" s="225" t="s">
        <v>166</v>
      </c>
      <c r="C3" s="224" t="s">
        <v>174</v>
      </c>
    </row>
    <row r="4" spans="1:3" x14ac:dyDescent="0.35">
      <c r="A4" s="223">
        <v>43104</v>
      </c>
      <c r="B4" s="225" t="s">
        <v>166</v>
      </c>
      <c r="C4" s="224" t="s">
        <v>175</v>
      </c>
    </row>
    <row r="5" spans="1:3" x14ac:dyDescent="0.35">
      <c r="A5" s="223">
        <v>43104</v>
      </c>
      <c r="B5" s="224" t="s">
        <v>176</v>
      </c>
      <c r="C5" s="224" t="s">
        <v>177</v>
      </c>
    </row>
    <row r="6" spans="1:3" x14ac:dyDescent="0.35">
      <c r="A6" s="223">
        <v>43104</v>
      </c>
      <c r="B6" s="224" t="s">
        <v>178</v>
      </c>
      <c r="C6" s="224" t="s">
        <v>179</v>
      </c>
    </row>
    <row r="7" spans="1:3" x14ac:dyDescent="0.35">
      <c r="A7" s="223">
        <v>43104</v>
      </c>
      <c r="B7" s="224" t="s">
        <v>178</v>
      </c>
      <c r="C7" s="224" t="s">
        <v>180</v>
      </c>
    </row>
    <row r="8" spans="1:3" x14ac:dyDescent="0.35">
      <c r="A8" s="74">
        <v>43123</v>
      </c>
      <c r="B8" s="227" t="s">
        <v>166</v>
      </c>
      <c r="C8" s="227" t="s">
        <v>193</v>
      </c>
    </row>
    <row r="9" spans="1:3" x14ac:dyDescent="0.35">
      <c r="A9" s="228">
        <v>43131</v>
      </c>
      <c r="B9" s="229" t="s">
        <v>176</v>
      </c>
      <c r="C9" s="229" t="s">
        <v>925</v>
      </c>
    </row>
    <row r="10" spans="1:3" x14ac:dyDescent="0.35">
      <c r="A10" s="74">
        <v>43144</v>
      </c>
      <c r="B10" s="230" t="s">
        <v>166</v>
      </c>
      <c r="C10" s="230" t="s">
        <v>926</v>
      </c>
    </row>
    <row r="11" spans="1:3" x14ac:dyDescent="0.35">
      <c r="A11" s="74">
        <v>43172</v>
      </c>
      <c r="B11" s="231" t="s">
        <v>176</v>
      </c>
      <c r="C11" s="231" t="s">
        <v>927</v>
      </c>
    </row>
    <row r="12" spans="1:3" ht="29" x14ac:dyDescent="0.35">
      <c r="A12" s="74">
        <v>43262</v>
      </c>
      <c r="B12" s="293" t="s">
        <v>928</v>
      </c>
      <c r="C12" s="294" t="s">
        <v>929</v>
      </c>
    </row>
    <row r="13" spans="1:3" x14ac:dyDescent="0.35">
      <c r="A13" s="74">
        <v>43466</v>
      </c>
      <c r="B13" s="295" t="s">
        <v>166</v>
      </c>
      <c r="C13" s="295" t="s">
        <v>930</v>
      </c>
    </row>
    <row r="14" spans="1:3" x14ac:dyDescent="0.35">
      <c r="A14" s="74">
        <v>43496</v>
      </c>
      <c r="B14" s="301" t="s">
        <v>166</v>
      </c>
      <c r="C14" s="301" t="s">
        <v>931</v>
      </c>
    </row>
    <row r="15" spans="1:3" x14ac:dyDescent="0.35">
      <c r="A15" s="74">
        <v>43859</v>
      </c>
      <c r="B15" s="348" t="s">
        <v>178</v>
      </c>
      <c r="C15" s="348" t="s">
        <v>942</v>
      </c>
    </row>
    <row r="16" spans="1:3" x14ac:dyDescent="0.35">
      <c r="A16" s="347"/>
      <c r="B16" s="348" t="s">
        <v>178</v>
      </c>
      <c r="C16" s="348" t="s">
        <v>943</v>
      </c>
    </row>
    <row r="17" spans="1:3" x14ac:dyDescent="0.35">
      <c r="A17" s="347"/>
      <c r="B17" s="347"/>
      <c r="C17" s="348" t="s">
        <v>944</v>
      </c>
    </row>
    <row r="18" spans="1:3" x14ac:dyDescent="0.35">
      <c r="A18" s="347"/>
      <c r="B18" s="347"/>
      <c r="C18" s="348" t="s">
        <v>946</v>
      </c>
    </row>
    <row r="19" spans="1:3" x14ac:dyDescent="0.35">
      <c r="A19" s="347"/>
      <c r="B19" s="347"/>
      <c r="C19" s="348" t="s">
        <v>945</v>
      </c>
    </row>
    <row r="20" spans="1:3" x14ac:dyDescent="0.35">
      <c r="A20" s="347"/>
      <c r="B20" s="348" t="s">
        <v>176</v>
      </c>
      <c r="C20" s="348" t="s">
        <v>947</v>
      </c>
    </row>
    <row r="21" spans="1:3" ht="29" x14ac:dyDescent="0.35">
      <c r="A21" s="347"/>
      <c r="B21" s="348" t="s">
        <v>166</v>
      </c>
      <c r="C21" s="349" t="s">
        <v>948</v>
      </c>
    </row>
    <row r="22" spans="1:3" x14ac:dyDescent="0.35">
      <c r="A22" s="350">
        <v>43924</v>
      </c>
      <c r="B22" s="351" t="s">
        <v>178</v>
      </c>
      <c r="C22" s="352" t="s">
        <v>950</v>
      </c>
    </row>
    <row r="23" spans="1:3" x14ac:dyDescent="0.35">
      <c r="A23" s="351"/>
      <c r="B23" s="351" t="s">
        <v>178</v>
      </c>
      <c r="C23" s="351" t="s">
        <v>949</v>
      </c>
    </row>
    <row r="24" spans="1:3" x14ac:dyDescent="0.35">
      <c r="A24" s="74">
        <v>44151</v>
      </c>
      <c r="B24" s="354" t="s">
        <v>176</v>
      </c>
      <c r="C24" s="354" t="s">
        <v>952</v>
      </c>
    </row>
    <row r="25" spans="1:3" x14ac:dyDescent="0.35">
      <c r="A25" s="74">
        <v>44187</v>
      </c>
      <c r="B25" s="355" t="s">
        <v>176</v>
      </c>
      <c r="C25" s="355" t="s">
        <v>953</v>
      </c>
    </row>
    <row r="26" spans="1:3" x14ac:dyDescent="0.35">
      <c r="A26" s="360">
        <v>44238</v>
      </c>
      <c r="B26" s="361" t="s">
        <v>176</v>
      </c>
      <c r="C26" s="362" t="s">
        <v>958</v>
      </c>
    </row>
    <row r="27" spans="1:3" ht="29.5" customHeight="1" x14ac:dyDescent="0.35">
      <c r="A27" s="361"/>
      <c r="B27" s="361" t="s">
        <v>166</v>
      </c>
      <c r="C27" s="367" t="s">
        <v>966</v>
      </c>
    </row>
    <row r="28" spans="1:3" ht="29.5" customHeight="1" x14ac:dyDescent="0.35">
      <c r="A28" s="361"/>
      <c r="B28" s="370" t="s">
        <v>964</v>
      </c>
      <c r="C28" s="367" t="s">
        <v>967</v>
      </c>
    </row>
    <row r="29" spans="1:3" x14ac:dyDescent="0.35">
      <c r="A29" s="347"/>
      <c r="B29" s="368" t="s">
        <v>964</v>
      </c>
      <c r="C29" s="368" t="s">
        <v>965</v>
      </c>
    </row>
    <row r="30" spans="1:3" x14ac:dyDescent="0.35">
      <c r="A30" s="369"/>
      <c r="B30" s="370" t="s">
        <v>963</v>
      </c>
      <c r="C30" s="370" t="s">
        <v>968</v>
      </c>
    </row>
    <row r="31" spans="1:3" ht="29" x14ac:dyDescent="0.35">
      <c r="A31" s="360">
        <v>44391</v>
      </c>
      <c r="B31" s="392" t="s">
        <v>166</v>
      </c>
      <c r="C31" s="393" t="s">
        <v>974</v>
      </c>
    </row>
    <row r="32" spans="1:3" x14ac:dyDescent="0.35">
      <c r="A32" s="361"/>
      <c r="B32" s="390" t="s">
        <v>166</v>
      </c>
      <c r="C32" s="391" t="s">
        <v>975</v>
      </c>
    </row>
    <row r="33" spans="1:3" x14ac:dyDescent="0.35">
      <c r="A33" s="361"/>
      <c r="B33" s="392" t="s">
        <v>166</v>
      </c>
      <c r="C33" s="393" t="s">
        <v>976</v>
      </c>
    </row>
    <row r="34" spans="1:3" x14ac:dyDescent="0.35">
      <c r="A34" s="347"/>
      <c r="B34" s="390" t="s">
        <v>176</v>
      </c>
      <c r="C34" s="391" t="s">
        <v>973</v>
      </c>
    </row>
    <row r="35" spans="1:3" x14ac:dyDescent="0.35">
      <c r="A35" s="369"/>
      <c r="B35" s="390" t="s">
        <v>977</v>
      </c>
      <c r="C35" s="390" t="s">
        <v>978</v>
      </c>
    </row>
    <row r="36" spans="1:3" x14ac:dyDescent="0.35">
      <c r="A36" s="369"/>
      <c r="B36" s="390" t="s">
        <v>176</v>
      </c>
      <c r="C36" s="390" t="s">
        <v>979</v>
      </c>
    </row>
    <row r="37" spans="1:3" x14ac:dyDescent="0.35">
      <c r="A37" s="360">
        <v>44592</v>
      </c>
      <c r="B37" s="395" t="s">
        <v>963</v>
      </c>
      <c r="C37" s="396" t="s">
        <v>981</v>
      </c>
    </row>
    <row r="38" spans="1:3" x14ac:dyDescent="0.35">
      <c r="A38" s="360"/>
      <c r="B38" s="395" t="s">
        <v>963</v>
      </c>
      <c r="C38" s="396" t="s">
        <v>982</v>
      </c>
    </row>
    <row r="39" spans="1:3" x14ac:dyDescent="0.35">
      <c r="A39" s="360">
        <v>44757</v>
      </c>
      <c r="B39" s="395" t="s">
        <v>176</v>
      </c>
      <c r="C39" s="396" t="s">
        <v>986</v>
      </c>
    </row>
    <row r="40" spans="1:3" x14ac:dyDescent="0.35">
      <c r="A40" s="360"/>
      <c r="B40" s="395" t="s">
        <v>987</v>
      </c>
      <c r="C40" s="396" t="s">
        <v>988</v>
      </c>
    </row>
    <row r="41" spans="1:3" x14ac:dyDescent="0.35">
      <c r="A41" s="360"/>
      <c r="B41" s="395" t="s">
        <v>166</v>
      </c>
      <c r="C41" s="396" t="s">
        <v>989</v>
      </c>
    </row>
    <row r="42" spans="1:3" x14ac:dyDescent="0.35">
      <c r="A42" s="360">
        <v>44768</v>
      </c>
      <c r="B42" s="401" t="s">
        <v>166</v>
      </c>
      <c r="C42" s="402" t="s">
        <v>991</v>
      </c>
    </row>
    <row r="43" spans="1:3" x14ac:dyDescent="0.35">
      <c r="A43" s="360"/>
      <c r="B43" s="395"/>
      <c r="C43" s="396"/>
    </row>
    <row r="44" spans="1:3" x14ac:dyDescent="0.35">
      <c r="A44" s="360"/>
      <c r="B44" s="395"/>
      <c r="C44" s="396"/>
    </row>
  </sheetData>
  <sheetProtection algorithmName="SHA-512" hashValue="20Lc/z3HoIZUflYH5i0qNyacjamSUywn65Ycg8/bGKFzcZI4vtTAp8Q8nUDUew+NbzRXOJP8T7CvDDGvihOXGQ==" saltValue="v7GHHRM5mOeho46wSkWbrA==" spinCount="100000" sheet="1" selectLockedCells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2790d06e-67ce-4bb7-8f5b-daa06cd1fb96" xsi:nil="true"/>
    <lcf76f155ced4ddcb4097134ff3c332f xmlns="bbdf7a98-3e03-43fb-bed4-9d04440d04e8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32B9B4646964AA442E17A1202957B" ma:contentTypeVersion="16" ma:contentTypeDescription="Create a new document." ma:contentTypeScope="" ma:versionID="5ae7472476e714d09245f1a22077ded9">
  <xsd:schema xmlns:xsd="http://www.w3.org/2001/XMLSchema" xmlns:xs="http://www.w3.org/2001/XMLSchema" xmlns:p="http://schemas.microsoft.com/office/2006/metadata/properties" xmlns:ns2="bbdf7a98-3e03-43fb-bed4-9d04440d04e8" xmlns:ns3="2790d06e-67ce-4bb7-8f5b-daa06cd1fb96" targetNamespace="http://schemas.microsoft.com/office/2006/metadata/properties" ma:root="true" ma:fieldsID="24bc149c9c4865bb28ec8cb1477686af" ns2:_="" ns3:_="">
    <xsd:import namespace="bbdf7a98-3e03-43fb-bed4-9d04440d04e8"/>
    <xsd:import namespace="2790d06e-67ce-4bb7-8f5b-daa06cd1f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f7a98-3e03-43fb-bed4-9d04440d0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734c98-ecea-4d8f-ae12-4f9589c748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d06e-67ce-4bb7-8f5b-daa06cd1fb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bd0b41-42ba-4b80-a588-1885e8d667d3}" ma:internalName="TaxCatchAll" ma:showField="CatchAllData" ma:web="2790d06e-67ce-4bb7-8f5b-daa06cd1fb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18189-AF9A-4523-A785-DA216134B3B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8EB39D5-D015-4E77-8792-D3DACD335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ECAD83-5EB9-42CA-83F7-FF7518E120B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9dd16c0-1183-4a2c-a40f-d19bfcc58c3c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2F2514D-3BAD-4937-AE2B-AC564502F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435</vt:i4>
      </vt:variant>
    </vt:vector>
  </HeadingPairs>
  <TitlesOfParts>
    <vt:vector size="455" baseType="lpstr">
      <vt:lpstr>Income Limits</vt:lpstr>
      <vt:lpstr>Income Limits Template</vt:lpstr>
      <vt:lpstr>Household_Summary</vt:lpstr>
      <vt:lpstr>Household Member #1-Income</vt:lpstr>
      <vt:lpstr>Household Member #2-Income</vt:lpstr>
      <vt:lpstr>Household Member #3-Income</vt:lpstr>
      <vt:lpstr>Household Member #4-Income</vt:lpstr>
      <vt:lpstr>Household Member #5-Income</vt:lpstr>
      <vt:lpstr>Household Member #6-Income</vt:lpstr>
      <vt:lpstr>Household Member #7-Income</vt:lpstr>
      <vt:lpstr>Household Member #8-Income</vt:lpstr>
      <vt:lpstr>Household Member #9-Income</vt:lpstr>
      <vt:lpstr>Household Member #10-Income</vt:lpstr>
      <vt:lpstr>Household Member #11-Income</vt:lpstr>
      <vt:lpstr>Household Member #12-Income</vt:lpstr>
      <vt:lpstr>Household Member #13-Income</vt:lpstr>
      <vt:lpstr>Household Member #14-Income</vt:lpstr>
      <vt:lpstr>Household Member #15-Income</vt:lpstr>
      <vt:lpstr>download</vt:lpstr>
      <vt:lpstr>Revisions</vt:lpstr>
      <vt:lpstr>Arkansas</vt:lpstr>
      <vt:lpstr>Colorado</vt:lpstr>
      <vt:lpstr>County</vt:lpstr>
      <vt:lpstr>County_State</vt:lpstr>
      <vt:lpstr>'Household Member #10-Income'!Daily_Calculation</vt:lpstr>
      <vt:lpstr>'Household Member #11-Income'!Daily_Calculation</vt:lpstr>
      <vt:lpstr>'Household Member #12-Income'!Daily_Calculation</vt:lpstr>
      <vt:lpstr>'Household Member #13-Income'!Daily_Calculation</vt:lpstr>
      <vt:lpstr>'Household Member #14-Income'!Daily_Calculation</vt:lpstr>
      <vt:lpstr>'Household Member #15-Income'!Daily_Calculation</vt:lpstr>
      <vt:lpstr>'Household Member #2-Income'!Daily_Calculation</vt:lpstr>
      <vt:lpstr>'Household Member #3-Income'!Daily_Calculation</vt:lpstr>
      <vt:lpstr>'Household Member #4-Income'!Daily_Calculation</vt:lpstr>
      <vt:lpstr>'Household Member #5-Income'!Daily_Calculation</vt:lpstr>
      <vt:lpstr>'Household Member #6-Income'!Daily_Calculation</vt:lpstr>
      <vt:lpstr>'Household Member #7-Income'!Daily_Calculation</vt:lpstr>
      <vt:lpstr>'Household Member #8-Income'!Daily_Calculation</vt:lpstr>
      <vt:lpstr>'Household Member #9-Income'!Daily_Calculation</vt:lpstr>
      <vt:lpstr>Daily_Calculation</vt:lpstr>
      <vt:lpstr>'Household Member #10-Income'!Daily_Calculation2</vt:lpstr>
      <vt:lpstr>'Household Member #11-Income'!Daily_Calculation2</vt:lpstr>
      <vt:lpstr>'Household Member #12-Income'!Daily_Calculation2</vt:lpstr>
      <vt:lpstr>'Household Member #13-Income'!Daily_Calculation2</vt:lpstr>
      <vt:lpstr>'Household Member #14-Income'!Daily_Calculation2</vt:lpstr>
      <vt:lpstr>'Household Member #15-Income'!Daily_Calculation2</vt:lpstr>
      <vt:lpstr>'Household Member #2-Income'!Daily_Calculation2</vt:lpstr>
      <vt:lpstr>'Household Member #3-Income'!Daily_Calculation2</vt:lpstr>
      <vt:lpstr>'Household Member #4-Income'!Daily_Calculation2</vt:lpstr>
      <vt:lpstr>'Household Member #5-Income'!Daily_Calculation2</vt:lpstr>
      <vt:lpstr>'Household Member #6-Income'!Daily_Calculation2</vt:lpstr>
      <vt:lpstr>'Household Member #7-Income'!Daily_Calculation2</vt:lpstr>
      <vt:lpstr>'Household Member #8-Income'!Daily_Calculation2</vt:lpstr>
      <vt:lpstr>'Household Member #9-Income'!Daily_Calculation2</vt:lpstr>
      <vt:lpstr>Daily_Calculation2</vt:lpstr>
      <vt:lpstr>'Household Member #10-Income'!HH1_Other_Income</vt:lpstr>
      <vt:lpstr>'Household Member #11-Income'!HH1_Other_Income</vt:lpstr>
      <vt:lpstr>'Household Member #12-Income'!HH1_Other_Income</vt:lpstr>
      <vt:lpstr>'Household Member #13-Income'!HH1_Other_Income</vt:lpstr>
      <vt:lpstr>'Household Member #14-Income'!HH1_Other_Income</vt:lpstr>
      <vt:lpstr>'Household Member #15-Income'!HH1_Other_Income</vt:lpstr>
      <vt:lpstr>'Household Member #2-Income'!HH1_Other_Income</vt:lpstr>
      <vt:lpstr>'Household Member #3-Income'!HH1_Other_Income</vt:lpstr>
      <vt:lpstr>'Household Member #4-Income'!HH1_Other_Income</vt:lpstr>
      <vt:lpstr>'Household Member #5-Income'!HH1_Other_Income</vt:lpstr>
      <vt:lpstr>'Household Member #6-Income'!HH1_Other_Income</vt:lpstr>
      <vt:lpstr>'Household Member #7-Income'!HH1_Other_Income</vt:lpstr>
      <vt:lpstr>'Household Member #8-Income'!HH1_Other_Income</vt:lpstr>
      <vt:lpstr>'Household Member #9-Income'!HH1_Other_Income</vt:lpstr>
      <vt:lpstr>HH1_Other_Income</vt:lpstr>
      <vt:lpstr>'Household Member #10-Income'!HH1_Self_Employment</vt:lpstr>
      <vt:lpstr>'Household Member #11-Income'!HH1_Self_Employment</vt:lpstr>
      <vt:lpstr>'Household Member #12-Income'!HH1_Self_Employment</vt:lpstr>
      <vt:lpstr>'Household Member #13-Income'!HH1_Self_Employment</vt:lpstr>
      <vt:lpstr>'Household Member #14-Income'!HH1_Self_Employment</vt:lpstr>
      <vt:lpstr>'Household Member #15-Income'!HH1_Self_Employment</vt:lpstr>
      <vt:lpstr>'Household Member #2-Income'!HH1_Self_Employment</vt:lpstr>
      <vt:lpstr>'Household Member #3-Income'!HH1_Self_Employment</vt:lpstr>
      <vt:lpstr>'Household Member #4-Income'!HH1_Self_Employment</vt:lpstr>
      <vt:lpstr>'Household Member #5-Income'!HH1_Self_Employment</vt:lpstr>
      <vt:lpstr>'Household Member #6-Income'!HH1_Self_Employment</vt:lpstr>
      <vt:lpstr>'Household Member #7-Income'!HH1_Self_Employment</vt:lpstr>
      <vt:lpstr>'Household Member #8-Income'!HH1_Self_Employment</vt:lpstr>
      <vt:lpstr>'Household Member #9-Income'!HH1_Self_Employment</vt:lpstr>
      <vt:lpstr>HH1_Self_Employment</vt:lpstr>
      <vt:lpstr>'Household Member #10-Income'!HH1_Wages_Salary</vt:lpstr>
      <vt:lpstr>'Household Member #11-Income'!HH1_Wages_Salary</vt:lpstr>
      <vt:lpstr>'Household Member #12-Income'!HH1_Wages_Salary</vt:lpstr>
      <vt:lpstr>'Household Member #13-Income'!HH1_Wages_Salary</vt:lpstr>
      <vt:lpstr>'Household Member #14-Income'!HH1_Wages_Salary</vt:lpstr>
      <vt:lpstr>'Household Member #15-Income'!HH1_Wages_Salary</vt:lpstr>
      <vt:lpstr>'Household Member #2-Income'!HH1_Wages_Salary</vt:lpstr>
      <vt:lpstr>'Household Member #3-Income'!HH1_Wages_Salary</vt:lpstr>
      <vt:lpstr>'Household Member #4-Income'!HH1_Wages_Salary</vt:lpstr>
      <vt:lpstr>'Household Member #5-Income'!HH1_Wages_Salary</vt:lpstr>
      <vt:lpstr>'Household Member #6-Income'!HH1_Wages_Salary</vt:lpstr>
      <vt:lpstr>'Household Member #7-Income'!HH1_Wages_Salary</vt:lpstr>
      <vt:lpstr>'Household Member #8-Income'!HH1_Wages_Salary</vt:lpstr>
      <vt:lpstr>'Household Member #9-Income'!HH1_Wages_Salary</vt:lpstr>
      <vt:lpstr>HH1_Wages_Salary</vt:lpstr>
      <vt:lpstr>'Household Member #11-Income'!HH10_Other_Income</vt:lpstr>
      <vt:lpstr>'Household Member #12-Income'!HH10_Other_Income</vt:lpstr>
      <vt:lpstr>'Household Member #13-Income'!HH10_Other_Income</vt:lpstr>
      <vt:lpstr>'Household Member #14-Income'!HH10_Other_Income</vt:lpstr>
      <vt:lpstr>'Household Member #15-Income'!HH10_Other_Income</vt:lpstr>
      <vt:lpstr>HH10_Other_Income</vt:lpstr>
      <vt:lpstr>'Household Member #11-Income'!HH10_Self_Employment</vt:lpstr>
      <vt:lpstr>'Household Member #12-Income'!HH10_Self_Employment</vt:lpstr>
      <vt:lpstr>'Household Member #13-Income'!HH10_Self_Employment</vt:lpstr>
      <vt:lpstr>'Household Member #14-Income'!HH10_Self_Employment</vt:lpstr>
      <vt:lpstr>'Household Member #15-Income'!HH10_Self_Employment</vt:lpstr>
      <vt:lpstr>HH10_Self_Employment</vt:lpstr>
      <vt:lpstr>'Household Member #11-Income'!HH10_Wages_Salary</vt:lpstr>
      <vt:lpstr>'Household Member #12-Income'!HH10_Wages_Salary</vt:lpstr>
      <vt:lpstr>'Household Member #13-Income'!HH10_Wages_Salary</vt:lpstr>
      <vt:lpstr>'Household Member #14-Income'!HH10_Wages_Salary</vt:lpstr>
      <vt:lpstr>'Household Member #15-Income'!HH10_Wages_Salary</vt:lpstr>
      <vt:lpstr>HH10_Wages_Salary</vt:lpstr>
      <vt:lpstr>'Household Member #12-Income'!HH11_Other_Income</vt:lpstr>
      <vt:lpstr>'Household Member #13-Income'!HH11_Other_Income</vt:lpstr>
      <vt:lpstr>'Household Member #14-Income'!HH11_Other_Income</vt:lpstr>
      <vt:lpstr>'Household Member #15-Income'!HH11_Other_Income</vt:lpstr>
      <vt:lpstr>HH11_Other_Income</vt:lpstr>
      <vt:lpstr>'Household Member #12-Income'!HH11_Self_Employment</vt:lpstr>
      <vt:lpstr>'Household Member #13-Income'!HH11_Self_Employment</vt:lpstr>
      <vt:lpstr>'Household Member #14-Income'!HH11_Self_Employment</vt:lpstr>
      <vt:lpstr>'Household Member #15-Income'!HH11_Self_Employment</vt:lpstr>
      <vt:lpstr>HH11_Self_Employment</vt:lpstr>
      <vt:lpstr>'Household Member #12-Income'!HH11_Wages_Salary</vt:lpstr>
      <vt:lpstr>'Household Member #13-Income'!HH11_Wages_Salary</vt:lpstr>
      <vt:lpstr>'Household Member #14-Income'!HH11_Wages_Salary</vt:lpstr>
      <vt:lpstr>'Household Member #15-Income'!HH11_Wages_Salary</vt:lpstr>
      <vt:lpstr>HH11_Wages_Salary</vt:lpstr>
      <vt:lpstr>'Household Member #13-Income'!HH12_Other_Income</vt:lpstr>
      <vt:lpstr>'Household Member #14-Income'!HH12_Other_Income</vt:lpstr>
      <vt:lpstr>'Household Member #15-Income'!HH12_Other_Income</vt:lpstr>
      <vt:lpstr>HH12_Other_Income</vt:lpstr>
      <vt:lpstr>'Household Member #13-Income'!HH12_Self_Employment</vt:lpstr>
      <vt:lpstr>'Household Member #14-Income'!HH12_Self_Employment</vt:lpstr>
      <vt:lpstr>'Household Member #15-Income'!HH12_Self_Employment</vt:lpstr>
      <vt:lpstr>HH12_Self_Employment</vt:lpstr>
      <vt:lpstr>'Household Member #13-Income'!HH12_Wages_Salary</vt:lpstr>
      <vt:lpstr>'Household Member #14-Income'!HH12_Wages_Salary</vt:lpstr>
      <vt:lpstr>'Household Member #15-Income'!HH12_Wages_Salary</vt:lpstr>
      <vt:lpstr>HH12_Wages_Salary</vt:lpstr>
      <vt:lpstr>'Household Member #14-Income'!HH13_Other_Income</vt:lpstr>
      <vt:lpstr>'Household Member #15-Income'!HH13_Other_Income</vt:lpstr>
      <vt:lpstr>HH13_Other_Income</vt:lpstr>
      <vt:lpstr>'Household Member #14-Income'!HH13_Self_Employment</vt:lpstr>
      <vt:lpstr>'Household Member #15-Income'!HH13_Self_Employment</vt:lpstr>
      <vt:lpstr>HH13_Self_Employment</vt:lpstr>
      <vt:lpstr>'Household Member #14-Income'!HH13_Wages_Salary</vt:lpstr>
      <vt:lpstr>'Household Member #15-Income'!HH13_Wages_Salary</vt:lpstr>
      <vt:lpstr>HH13_Wages_Salary</vt:lpstr>
      <vt:lpstr>'Household Member #15-Income'!HH14_Other_Income</vt:lpstr>
      <vt:lpstr>HH14_Other_Income</vt:lpstr>
      <vt:lpstr>'Household Member #15-Income'!HH14_Self_Employment</vt:lpstr>
      <vt:lpstr>HH14_Self_Employment</vt:lpstr>
      <vt:lpstr>'Household Member #15-Income'!HH14_Wages_Salary</vt:lpstr>
      <vt:lpstr>HH14_Wages_Salary</vt:lpstr>
      <vt:lpstr>HH15_Other_Income</vt:lpstr>
      <vt:lpstr>HH15_Self_Employment</vt:lpstr>
      <vt:lpstr>HH15_Wages_Salary</vt:lpstr>
      <vt:lpstr>'Household Member #10-Income'!HH2_Other_Income</vt:lpstr>
      <vt:lpstr>'Household Member #11-Income'!HH2_Other_Income</vt:lpstr>
      <vt:lpstr>'Household Member #12-Income'!HH2_Other_Income</vt:lpstr>
      <vt:lpstr>'Household Member #13-Income'!HH2_Other_Income</vt:lpstr>
      <vt:lpstr>'Household Member #14-Income'!HH2_Other_Income</vt:lpstr>
      <vt:lpstr>'Household Member #15-Income'!HH2_Other_Income</vt:lpstr>
      <vt:lpstr>'Household Member #3-Income'!HH2_Other_Income</vt:lpstr>
      <vt:lpstr>'Household Member #4-Income'!HH2_Other_Income</vt:lpstr>
      <vt:lpstr>'Household Member #5-Income'!HH2_Other_Income</vt:lpstr>
      <vt:lpstr>'Household Member #6-Income'!HH2_Other_Income</vt:lpstr>
      <vt:lpstr>'Household Member #7-Income'!HH2_Other_Income</vt:lpstr>
      <vt:lpstr>'Household Member #8-Income'!HH2_Other_Income</vt:lpstr>
      <vt:lpstr>'Household Member #9-Income'!HH2_Other_Income</vt:lpstr>
      <vt:lpstr>HH2_Other_Income</vt:lpstr>
      <vt:lpstr>'Household Member #10-Income'!HH2_Self_Employment</vt:lpstr>
      <vt:lpstr>'Household Member #11-Income'!HH2_Self_Employment</vt:lpstr>
      <vt:lpstr>'Household Member #12-Income'!HH2_Self_Employment</vt:lpstr>
      <vt:lpstr>'Household Member #13-Income'!HH2_Self_Employment</vt:lpstr>
      <vt:lpstr>'Household Member #14-Income'!HH2_Self_Employment</vt:lpstr>
      <vt:lpstr>'Household Member #15-Income'!HH2_Self_Employment</vt:lpstr>
      <vt:lpstr>'Household Member #3-Income'!HH2_Self_Employment</vt:lpstr>
      <vt:lpstr>'Household Member #4-Income'!HH2_Self_Employment</vt:lpstr>
      <vt:lpstr>'Household Member #5-Income'!HH2_Self_Employment</vt:lpstr>
      <vt:lpstr>'Household Member #6-Income'!HH2_Self_Employment</vt:lpstr>
      <vt:lpstr>'Household Member #7-Income'!HH2_Self_Employment</vt:lpstr>
      <vt:lpstr>'Household Member #8-Income'!HH2_Self_Employment</vt:lpstr>
      <vt:lpstr>'Household Member #9-Income'!HH2_Self_Employment</vt:lpstr>
      <vt:lpstr>HH2_Self_Employment</vt:lpstr>
      <vt:lpstr>'Household Member #10-Income'!HH2_Wages_Salary</vt:lpstr>
      <vt:lpstr>'Household Member #11-Income'!HH2_Wages_Salary</vt:lpstr>
      <vt:lpstr>'Household Member #12-Income'!HH2_Wages_Salary</vt:lpstr>
      <vt:lpstr>'Household Member #13-Income'!HH2_Wages_Salary</vt:lpstr>
      <vt:lpstr>'Household Member #14-Income'!HH2_Wages_Salary</vt:lpstr>
      <vt:lpstr>'Household Member #15-Income'!HH2_Wages_Salary</vt:lpstr>
      <vt:lpstr>'Household Member #3-Income'!HH2_Wages_Salary</vt:lpstr>
      <vt:lpstr>'Household Member #4-Income'!HH2_Wages_Salary</vt:lpstr>
      <vt:lpstr>'Household Member #5-Income'!HH2_Wages_Salary</vt:lpstr>
      <vt:lpstr>'Household Member #6-Income'!HH2_Wages_Salary</vt:lpstr>
      <vt:lpstr>'Household Member #7-Income'!HH2_Wages_Salary</vt:lpstr>
      <vt:lpstr>'Household Member #8-Income'!HH2_Wages_Salary</vt:lpstr>
      <vt:lpstr>'Household Member #9-Income'!HH2_Wages_Salary</vt:lpstr>
      <vt:lpstr>HH2_Wages_Salary</vt:lpstr>
      <vt:lpstr>'Household Member #10-Income'!HH3_Other_Income</vt:lpstr>
      <vt:lpstr>'Household Member #11-Income'!HH3_Other_Income</vt:lpstr>
      <vt:lpstr>'Household Member #12-Income'!HH3_Other_Income</vt:lpstr>
      <vt:lpstr>'Household Member #13-Income'!HH3_Other_Income</vt:lpstr>
      <vt:lpstr>'Household Member #14-Income'!HH3_Other_Income</vt:lpstr>
      <vt:lpstr>'Household Member #15-Income'!HH3_Other_Income</vt:lpstr>
      <vt:lpstr>'Household Member #4-Income'!HH3_Other_Income</vt:lpstr>
      <vt:lpstr>'Household Member #5-Income'!HH3_Other_Income</vt:lpstr>
      <vt:lpstr>'Household Member #6-Income'!HH3_Other_Income</vt:lpstr>
      <vt:lpstr>'Household Member #7-Income'!HH3_Other_Income</vt:lpstr>
      <vt:lpstr>'Household Member #8-Income'!HH3_Other_Income</vt:lpstr>
      <vt:lpstr>'Household Member #9-Income'!HH3_Other_Income</vt:lpstr>
      <vt:lpstr>HH3_Other_Income</vt:lpstr>
      <vt:lpstr>'Household Member #10-Income'!HH3_Self_Employment</vt:lpstr>
      <vt:lpstr>'Household Member #11-Income'!HH3_Self_Employment</vt:lpstr>
      <vt:lpstr>'Household Member #12-Income'!HH3_Self_Employment</vt:lpstr>
      <vt:lpstr>'Household Member #13-Income'!HH3_Self_Employment</vt:lpstr>
      <vt:lpstr>'Household Member #14-Income'!HH3_Self_Employment</vt:lpstr>
      <vt:lpstr>'Household Member #15-Income'!HH3_Self_Employment</vt:lpstr>
      <vt:lpstr>'Household Member #4-Income'!HH3_Self_Employment</vt:lpstr>
      <vt:lpstr>'Household Member #5-Income'!HH3_Self_Employment</vt:lpstr>
      <vt:lpstr>'Household Member #6-Income'!HH3_Self_Employment</vt:lpstr>
      <vt:lpstr>'Household Member #7-Income'!HH3_Self_Employment</vt:lpstr>
      <vt:lpstr>'Household Member #8-Income'!HH3_Self_Employment</vt:lpstr>
      <vt:lpstr>'Household Member #9-Income'!HH3_Self_Employment</vt:lpstr>
      <vt:lpstr>HH3_Self_Employment</vt:lpstr>
      <vt:lpstr>'Household Member #10-Income'!HH3_Wages_Salary</vt:lpstr>
      <vt:lpstr>'Household Member #11-Income'!HH3_Wages_Salary</vt:lpstr>
      <vt:lpstr>'Household Member #12-Income'!HH3_Wages_Salary</vt:lpstr>
      <vt:lpstr>'Household Member #13-Income'!HH3_Wages_Salary</vt:lpstr>
      <vt:lpstr>'Household Member #14-Income'!HH3_Wages_Salary</vt:lpstr>
      <vt:lpstr>'Household Member #15-Income'!HH3_Wages_Salary</vt:lpstr>
      <vt:lpstr>'Household Member #4-Income'!HH3_Wages_Salary</vt:lpstr>
      <vt:lpstr>'Household Member #5-Income'!HH3_Wages_Salary</vt:lpstr>
      <vt:lpstr>'Household Member #6-Income'!HH3_Wages_Salary</vt:lpstr>
      <vt:lpstr>'Household Member #7-Income'!HH3_Wages_Salary</vt:lpstr>
      <vt:lpstr>'Household Member #8-Income'!HH3_Wages_Salary</vt:lpstr>
      <vt:lpstr>'Household Member #9-Income'!HH3_Wages_Salary</vt:lpstr>
      <vt:lpstr>HH3_Wages_Salary</vt:lpstr>
      <vt:lpstr>'Household Member #10-Income'!HH4_Other_Income</vt:lpstr>
      <vt:lpstr>'Household Member #11-Income'!HH4_Other_Income</vt:lpstr>
      <vt:lpstr>'Household Member #12-Income'!HH4_Other_Income</vt:lpstr>
      <vt:lpstr>'Household Member #13-Income'!HH4_Other_Income</vt:lpstr>
      <vt:lpstr>'Household Member #14-Income'!HH4_Other_Income</vt:lpstr>
      <vt:lpstr>'Household Member #15-Income'!HH4_Other_Income</vt:lpstr>
      <vt:lpstr>'Household Member #5-Income'!HH4_Other_Income</vt:lpstr>
      <vt:lpstr>'Household Member #6-Income'!HH4_Other_Income</vt:lpstr>
      <vt:lpstr>'Household Member #7-Income'!HH4_Other_Income</vt:lpstr>
      <vt:lpstr>'Household Member #8-Income'!HH4_Other_Income</vt:lpstr>
      <vt:lpstr>'Household Member #9-Income'!HH4_Other_Income</vt:lpstr>
      <vt:lpstr>HH4_Other_Income</vt:lpstr>
      <vt:lpstr>'Household Member #10-Income'!HH4_Self_Employment</vt:lpstr>
      <vt:lpstr>'Household Member #11-Income'!HH4_Self_Employment</vt:lpstr>
      <vt:lpstr>'Household Member #12-Income'!HH4_Self_Employment</vt:lpstr>
      <vt:lpstr>'Household Member #13-Income'!HH4_Self_Employment</vt:lpstr>
      <vt:lpstr>'Household Member #14-Income'!HH4_Self_Employment</vt:lpstr>
      <vt:lpstr>'Household Member #15-Income'!HH4_Self_Employment</vt:lpstr>
      <vt:lpstr>'Household Member #5-Income'!HH4_Self_Employment</vt:lpstr>
      <vt:lpstr>'Household Member #6-Income'!HH4_Self_Employment</vt:lpstr>
      <vt:lpstr>'Household Member #7-Income'!HH4_Self_Employment</vt:lpstr>
      <vt:lpstr>'Household Member #8-Income'!HH4_Self_Employment</vt:lpstr>
      <vt:lpstr>'Household Member #9-Income'!HH4_Self_Employment</vt:lpstr>
      <vt:lpstr>HH4_Self_Employment</vt:lpstr>
      <vt:lpstr>'Household Member #10-Income'!HH4_Wages_Salary</vt:lpstr>
      <vt:lpstr>'Household Member #11-Income'!HH4_Wages_Salary</vt:lpstr>
      <vt:lpstr>'Household Member #12-Income'!HH4_Wages_Salary</vt:lpstr>
      <vt:lpstr>'Household Member #13-Income'!HH4_Wages_Salary</vt:lpstr>
      <vt:lpstr>'Household Member #14-Income'!HH4_Wages_Salary</vt:lpstr>
      <vt:lpstr>'Household Member #15-Income'!HH4_Wages_Salary</vt:lpstr>
      <vt:lpstr>'Household Member #5-Income'!HH4_Wages_Salary</vt:lpstr>
      <vt:lpstr>'Household Member #6-Income'!HH4_Wages_Salary</vt:lpstr>
      <vt:lpstr>'Household Member #7-Income'!HH4_Wages_Salary</vt:lpstr>
      <vt:lpstr>'Household Member #8-Income'!HH4_Wages_Salary</vt:lpstr>
      <vt:lpstr>'Household Member #9-Income'!HH4_Wages_Salary</vt:lpstr>
      <vt:lpstr>HH4_Wages_Salary</vt:lpstr>
      <vt:lpstr>'Household Member #10-Income'!HH5_Other_Income</vt:lpstr>
      <vt:lpstr>'Household Member #11-Income'!HH5_Other_Income</vt:lpstr>
      <vt:lpstr>'Household Member #12-Income'!HH5_Other_Income</vt:lpstr>
      <vt:lpstr>'Household Member #13-Income'!HH5_Other_Income</vt:lpstr>
      <vt:lpstr>'Household Member #14-Income'!HH5_Other_Income</vt:lpstr>
      <vt:lpstr>'Household Member #15-Income'!HH5_Other_Income</vt:lpstr>
      <vt:lpstr>'Household Member #6-Income'!HH5_Other_Income</vt:lpstr>
      <vt:lpstr>'Household Member #7-Income'!HH5_Other_Income</vt:lpstr>
      <vt:lpstr>'Household Member #8-Income'!HH5_Other_Income</vt:lpstr>
      <vt:lpstr>'Household Member #9-Income'!HH5_Other_Income</vt:lpstr>
      <vt:lpstr>HH5_Other_Income</vt:lpstr>
      <vt:lpstr>'Household Member #10-Income'!HH5_Self_Employment</vt:lpstr>
      <vt:lpstr>'Household Member #11-Income'!HH5_Self_Employment</vt:lpstr>
      <vt:lpstr>'Household Member #12-Income'!HH5_Self_Employment</vt:lpstr>
      <vt:lpstr>'Household Member #13-Income'!HH5_Self_Employment</vt:lpstr>
      <vt:lpstr>'Household Member #14-Income'!HH5_Self_Employment</vt:lpstr>
      <vt:lpstr>'Household Member #15-Income'!HH5_Self_Employment</vt:lpstr>
      <vt:lpstr>'Household Member #6-Income'!HH5_Self_Employment</vt:lpstr>
      <vt:lpstr>'Household Member #7-Income'!HH5_Self_Employment</vt:lpstr>
      <vt:lpstr>'Household Member #8-Income'!HH5_Self_Employment</vt:lpstr>
      <vt:lpstr>'Household Member #9-Income'!HH5_Self_Employment</vt:lpstr>
      <vt:lpstr>HH5_Self_Employment</vt:lpstr>
      <vt:lpstr>'Household Member #10-Income'!HH5_Wages_Salary</vt:lpstr>
      <vt:lpstr>'Household Member #11-Income'!HH5_Wages_Salary</vt:lpstr>
      <vt:lpstr>'Household Member #12-Income'!HH5_Wages_Salary</vt:lpstr>
      <vt:lpstr>'Household Member #13-Income'!HH5_Wages_Salary</vt:lpstr>
      <vt:lpstr>'Household Member #14-Income'!HH5_Wages_Salary</vt:lpstr>
      <vt:lpstr>'Household Member #15-Income'!HH5_Wages_Salary</vt:lpstr>
      <vt:lpstr>'Household Member #6-Income'!HH5_Wages_Salary</vt:lpstr>
      <vt:lpstr>'Household Member #7-Income'!HH5_Wages_Salary</vt:lpstr>
      <vt:lpstr>'Household Member #8-Income'!HH5_Wages_Salary</vt:lpstr>
      <vt:lpstr>'Household Member #9-Income'!HH5_Wages_Salary</vt:lpstr>
      <vt:lpstr>HH5_Wages_Salary</vt:lpstr>
      <vt:lpstr>'Household Member #10-Income'!HH6_Other_Income</vt:lpstr>
      <vt:lpstr>'Household Member #11-Income'!HH6_Other_Income</vt:lpstr>
      <vt:lpstr>'Household Member #12-Income'!HH6_Other_Income</vt:lpstr>
      <vt:lpstr>'Household Member #13-Income'!HH6_Other_Income</vt:lpstr>
      <vt:lpstr>'Household Member #14-Income'!HH6_Other_Income</vt:lpstr>
      <vt:lpstr>'Household Member #15-Income'!HH6_Other_Income</vt:lpstr>
      <vt:lpstr>'Household Member #7-Income'!HH6_Other_Income</vt:lpstr>
      <vt:lpstr>'Household Member #8-Income'!HH6_Other_Income</vt:lpstr>
      <vt:lpstr>'Household Member #9-Income'!HH6_Other_Income</vt:lpstr>
      <vt:lpstr>HH6_Other_Income</vt:lpstr>
      <vt:lpstr>'Household Member #10-Income'!HH6_Self_Employment</vt:lpstr>
      <vt:lpstr>'Household Member #11-Income'!HH6_Self_Employment</vt:lpstr>
      <vt:lpstr>'Household Member #12-Income'!HH6_Self_Employment</vt:lpstr>
      <vt:lpstr>'Household Member #13-Income'!HH6_Self_Employment</vt:lpstr>
      <vt:lpstr>'Household Member #14-Income'!HH6_Self_Employment</vt:lpstr>
      <vt:lpstr>'Household Member #15-Income'!HH6_Self_Employment</vt:lpstr>
      <vt:lpstr>'Household Member #7-Income'!HH6_Self_Employment</vt:lpstr>
      <vt:lpstr>'Household Member #8-Income'!HH6_Self_Employment</vt:lpstr>
      <vt:lpstr>'Household Member #9-Income'!HH6_Self_Employment</vt:lpstr>
      <vt:lpstr>HH6_Self_Employment</vt:lpstr>
      <vt:lpstr>'Household Member #10-Income'!HH6_Wages_Salary</vt:lpstr>
      <vt:lpstr>'Household Member #11-Income'!HH6_Wages_Salary</vt:lpstr>
      <vt:lpstr>'Household Member #12-Income'!HH6_Wages_Salary</vt:lpstr>
      <vt:lpstr>'Household Member #13-Income'!HH6_Wages_Salary</vt:lpstr>
      <vt:lpstr>'Household Member #14-Income'!HH6_Wages_Salary</vt:lpstr>
      <vt:lpstr>'Household Member #15-Income'!HH6_Wages_Salary</vt:lpstr>
      <vt:lpstr>'Household Member #7-Income'!HH6_Wages_Salary</vt:lpstr>
      <vt:lpstr>'Household Member #8-Income'!HH6_Wages_Salary</vt:lpstr>
      <vt:lpstr>'Household Member #9-Income'!HH6_Wages_Salary</vt:lpstr>
      <vt:lpstr>HH6_Wages_Salary</vt:lpstr>
      <vt:lpstr>'Household Member #10-Income'!HH7_Other_Income</vt:lpstr>
      <vt:lpstr>'Household Member #11-Income'!HH7_Other_Income</vt:lpstr>
      <vt:lpstr>'Household Member #12-Income'!HH7_Other_Income</vt:lpstr>
      <vt:lpstr>'Household Member #13-Income'!HH7_Other_Income</vt:lpstr>
      <vt:lpstr>'Household Member #14-Income'!HH7_Other_Income</vt:lpstr>
      <vt:lpstr>'Household Member #15-Income'!HH7_Other_Income</vt:lpstr>
      <vt:lpstr>'Household Member #8-Income'!HH7_Other_Income</vt:lpstr>
      <vt:lpstr>'Household Member #9-Income'!HH7_Other_Income</vt:lpstr>
      <vt:lpstr>HH7_Other_Income</vt:lpstr>
      <vt:lpstr>'Household Member #10-Income'!HH7_Self_Employment</vt:lpstr>
      <vt:lpstr>'Household Member #11-Income'!HH7_Self_Employment</vt:lpstr>
      <vt:lpstr>'Household Member #12-Income'!HH7_Self_Employment</vt:lpstr>
      <vt:lpstr>'Household Member #13-Income'!HH7_Self_Employment</vt:lpstr>
      <vt:lpstr>'Household Member #14-Income'!HH7_Self_Employment</vt:lpstr>
      <vt:lpstr>'Household Member #15-Income'!HH7_Self_Employment</vt:lpstr>
      <vt:lpstr>'Household Member #8-Income'!HH7_Self_Employment</vt:lpstr>
      <vt:lpstr>'Household Member #9-Income'!HH7_Self_Employment</vt:lpstr>
      <vt:lpstr>HH7_Self_Employment</vt:lpstr>
      <vt:lpstr>'Household Member #10-Income'!HH7_Wages_Salary</vt:lpstr>
      <vt:lpstr>'Household Member #11-Income'!HH7_Wages_Salary</vt:lpstr>
      <vt:lpstr>'Household Member #12-Income'!HH7_Wages_Salary</vt:lpstr>
      <vt:lpstr>'Household Member #13-Income'!HH7_Wages_Salary</vt:lpstr>
      <vt:lpstr>'Household Member #14-Income'!HH7_Wages_Salary</vt:lpstr>
      <vt:lpstr>'Household Member #15-Income'!HH7_Wages_Salary</vt:lpstr>
      <vt:lpstr>'Household Member #8-Income'!HH7_Wages_Salary</vt:lpstr>
      <vt:lpstr>'Household Member #9-Income'!HH7_Wages_Salary</vt:lpstr>
      <vt:lpstr>HH7_Wages_Salary</vt:lpstr>
      <vt:lpstr>'Household Member #10-Income'!HH8_Other_Income</vt:lpstr>
      <vt:lpstr>'Household Member #11-Income'!HH8_Other_Income</vt:lpstr>
      <vt:lpstr>'Household Member #12-Income'!HH8_Other_Income</vt:lpstr>
      <vt:lpstr>'Household Member #13-Income'!HH8_Other_Income</vt:lpstr>
      <vt:lpstr>'Household Member #14-Income'!HH8_Other_Income</vt:lpstr>
      <vt:lpstr>'Household Member #15-Income'!HH8_Other_Income</vt:lpstr>
      <vt:lpstr>'Household Member #9-Income'!HH8_Other_Income</vt:lpstr>
      <vt:lpstr>HH8_Other_Income</vt:lpstr>
      <vt:lpstr>'Household Member #10-Income'!HH8_Self_Employment</vt:lpstr>
      <vt:lpstr>'Household Member #11-Income'!HH8_Self_Employment</vt:lpstr>
      <vt:lpstr>'Household Member #12-Income'!HH8_Self_Employment</vt:lpstr>
      <vt:lpstr>'Household Member #13-Income'!HH8_Self_Employment</vt:lpstr>
      <vt:lpstr>'Household Member #14-Income'!HH8_Self_Employment</vt:lpstr>
      <vt:lpstr>'Household Member #15-Income'!HH8_Self_Employment</vt:lpstr>
      <vt:lpstr>'Household Member #9-Income'!HH8_Self_Employment</vt:lpstr>
      <vt:lpstr>HH8_Self_Employment</vt:lpstr>
      <vt:lpstr>'Household Member #10-Income'!HH8_Wages_Salary</vt:lpstr>
      <vt:lpstr>'Household Member #11-Income'!HH8_Wages_Salary</vt:lpstr>
      <vt:lpstr>'Household Member #12-Income'!HH8_Wages_Salary</vt:lpstr>
      <vt:lpstr>'Household Member #13-Income'!HH8_Wages_Salary</vt:lpstr>
      <vt:lpstr>'Household Member #14-Income'!HH8_Wages_Salary</vt:lpstr>
      <vt:lpstr>'Household Member #15-Income'!HH8_Wages_Salary</vt:lpstr>
      <vt:lpstr>'Household Member #9-Income'!HH8_Wages_Salary</vt:lpstr>
      <vt:lpstr>HH8_Wages_Salary</vt:lpstr>
      <vt:lpstr>'Household Member #10-Income'!HH9_Other_Income</vt:lpstr>
      <vt:lpstr>'Household Member #11-Income'!HH9_Other_Income</vt:lpstr>
      <vt:lpstr>'Household Member #12-Income'!HH9_Other_Income</vt:lpstr>
      <vt:lpstr>'Household Member #13-Income'!HH9_Other_Income</vt:lpstr>
      <vt:lpstr>'Household Member #14-Income'!HH9_Other_Income</vt:lpstr>
      <vt:lpstr>'Household Member #15-Income'!HH9_Other_Income</vt:lpstr>
      <vt:lpstr>HH9_Other_Income</vt:lpstr>
      <vt:lpstr>'Household Member #10-Income'!HH9_Self_Employment</vt:lpstr>
      <vt:lpstr>'Household Member #11-Income'!HH9_Self_Employment</vt:lpstr>
      <vt:lpstr>'Household Member #12-Income'!HH9_Self_Employment</vt:lpstr>
      <vt:lpstr>'Household Member #13-Income'!HH9_Self_Employment</vt:lpstr>
      <vt:lpstr>'Household Member #14-Income'!HH9_Self_Employment</vt:lpstr>
      <vt:lpstr>'Household Member #15-Income'!HH9_Self_Employment</vt:lpstr>
      <vt:lpstr>HH9_Self_Employment</vt:lpstr>
      <vt:lpstr>'Household Member #10-Income'!HH9_Wages_Salary</vt:lpstr>
      <vt:lpstr>'Household Member #11-Income'!HH9_Wages_Salary</vt:lpstr>
      <vt:lpstr>'Household Member #12-Income'!HH9_Wages_Salary</vt:lpstr>
      <vt:lpstr>'Household Member #13-Income'!HH9_Wages_Salary</vt:lpstr>
      <vt:lpstr>'Household Member #14-Income'!HH9_Wages_Salary</vt:lpstr>
      <vt:lpstr>'Household Member #15-Income'!HH9_Wages_Salary</vt:lpstr>
      <vt:lpstr>HH9_Wages_Salary</vt:lpstr>
      <vt:lpstr>HHSize_2020_2</vt:lpstr>
      <vt:lpstr>HHSize_2021_1</vt:lpstr>
      <vt:lpstr>HHSize_50_2021_1</vt:lpstr>
      <vt:lpstr>HHSize_80_2021_1</vt:lpstr>
      <vt:lpstr>HHSize_USDA</vt:lpstr>
      <vt:lpstr>Homebuyer_Name</vt:lpstr>
      <vt:lpstr>Household_Income</vt:lpstr>
      <vt:lpstr>Household_Size</vt:lpstr>
      <vt:lpstr>HouseholdSize</vt:lpstr>
      <vt:lpstr>Illinois</vt:lpstr>
      <vt:lpstr>Income_Limits_2020_2</vt:lpstr>
      <vt:lpstr>Income_Limits_2021_1</vt:lpstr>
      <vt:lpstr>Income_Limits_2021_2</vt:lpstr>
      <vt:lpstr>Income_Limits_2022</vt:lpstr>
      <vt:lpstr>Income_Limits_2022_1</vt:lpstr>
      <vt:lpstr>Income_Year</vt:lpstr>
      <vt:lpstr>Iowa</vt:lpstr>
      <vt:lpstr>Kansas</vt:lpstr>
      <vt:lpstr>Member_Institution</vt:lpstr>
      <vt:lpstr>Missouri</vt:lpstr>
      <vt:lpstr>Nebraska</vt:lpstr>
      <vt:lpstr>Oklahoma</vt:lpstr>
      <vt:lpstr>Percent_AMI</vt:lpstr>
      <vt:lpstr>'Household Member #10-Income'!Print_Area</vt:lpstr>
      <vt:lpstr>'Household Member #11-Income'!Print_Area</vt:lpstr>
      <vt:lpstr>'Household Member #12-Income'!Print_Area</vt:lpstr>
      <vt:lpstr>'Household Member #13-Income'!Print_Area</vt:lpstr>
      <vt:lpstr>'Household Member #14-Income'!Print_Area</vt:lpstr>
      <vt:lpstr>'Household Member #15-Income'!Print_Area</vt:lpstr>
      <vt:lpstr>'Household Member #1-Income'!Print_Area</vt:lpstr>
      <vt:lpstr>'Household Member #2-Income'!Print_Area</vt:lpstr>
      <vt:lpstr>'Household Member #3-Income'!Print_Area</vt:lpstr>
      <vt:lpstr>'Household Member #4-Income'!Print_Area</vt:lpstr>
      <vt:lpstr>'Household Member #5-Income'!Print_Area</vt:lpstr>
      <vt:lpstr>'Household Member #6-Income'!Print_Area</vt:lpstr>
      <vt:lpstr>'Household Member #7-Income'!Print_Area</vt:lpstr>
      <vt:lpstr>'Household Member #8-Income'!Print_Area</vt:lpstr>
      <vt:lpstr>'Household Member #9-Income'!Print_Area</vt:lpstr>
      <vt:lpstr>Household_Summary!Print_Area</vt:lpstr>
      <vt:lpstr>Program_Enrollment_Date</vt:lpstr>
      <vt:lpstr>State</vt:lpstr>
    </vt:vector>
  </TitlesOfParts>
  <Company>Federal Home Loan Bank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jrudie</dc:creator>
  <cp:lastModifiedBy>Amber's Laptop</cp:lastModifiedBy>
  <cp:lastPrinted>2018-01-15T21:24:56Z</cp:lastPrinted>
  <dcterms:created xsi:type="dcterms:W3CDTF">2010-03-07T18:12:22Z</dcterms:created>
  <dcterms:modified xsi:type="dcterms:W3CDTF">2022-09-16T20:08:34Z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">
    <vt:lpwstr/>
  </property>
  <property fmtid="{D5CDD505-2E9C-101B-9397-08002B2CF9AE}" pid="3" name="Procedure number">
    <vt:lpwstr>7.5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display_urn:schemas-microsoft-com:office:office#Author">
    <vt:lpwstr>System Account</vt:lpwstr>
  </property>
  <property fmtid="{D5CDD505-2E9C-101B-9397-08002B2CF9AE}" pid="6" name="ContentTypeId">
    <vt:lpwstr>0x01010027632B9B4646964AA442E17A1202957B</vt:lpwstr>
  </property>
  <property fmtid="{D5CDD505-2E9C-101B-9397-08002B2CF9AE}" pid="7" name="URL">
    <vt:lpwstr/>
  </property>
  <property fmtid="{D5CDD505-2E9C-101B-9397-08002B2CF9AE}" pid="8" name="MSIP_Label_7212d102-6a13-4378-b0e2-fdaee0e76765_Enabled">
    <vt:lpwstr>true</vt:lpwstr>
  </property>
  <property fmtid="{D5CDD505-2E9C-101B-9397-08002B2CF9AE}" pid="9" name="MSIP_Label_7212d102-6a13-4378-b0e2-fdaee0e76765_SetDate">
    <vt:lpwstr>2020-10-05T17:42:38Z</vt:lpwstr>
  </property>
  <property fmtid="{D5CDD505-2E9C-101B-9397-08002B2CF9AE}" pid="10" name="MSIP_Label_7212d102-6a13-4378-b0e2-fdaee0e76765_Method">
    <vt:lpwstr>Privileged</vt:lpwstr>
  </property>
  <property fmtid="{D5CDD505-2E9C-101B-9397-08002B2CF9AE}" pid="11" name="MSIP_Label_7212d102-6a13-4378-b0e2-fdaee0e76765_Name">
    <vt:lpwstr>7212d102-6a13-4378-b0e2-fdaee0e76765</vt:lpwstr>
  </property>
  <property fmtid="{D5CDD505-2E9C-101B-9397-08002B2CF9AE}" pid="12" name="MSIP_Label_7212d102-6a13-4378-b0e2-fdaee0e76765_SiteId">
    <vt:lpwstr>d1273393-c6b6-4abf-b2c7-8b199d33b87b</vt:lpwstr>
  </property>
  <property fmtid="{D5CDD505-2E9C-101B-9397-08002B2CF9AE}" pid="13" name="MSIP_Label_7212d102-6a13-4378-b0e2-fdaee0e76765_ActionId">
    <vt:lpwstr>bc470bdd-631d-4a84-9afe-1d5ceb2b4e37</vt:lpwstr>
  </property>
  <property fmtid="{D5CDD505-2E9C-101B-9397-08002B2CF9AE}" pid="14" name="MSIP_Label_7212d102-6a13-4378-b0e2-fdaee0e76765_ContentBits">
    <vt:lpwstr>0</vt:lpwstr>
  </property>
</Properties>
</file>